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workbookProtection workbookAlgorithmName="SHA-512" workbookHashValue="3p0danEmKMnuH9zmuIt81sIccfURLpcNGxBpvDtIdIv9eJAB67613evEGsTbdS3d7SMCGrrzVkzGvk/YD3nW8A==" workbookSaltValue="QmjbUMQd5OFCdAkIh8o/ig==" workbookSpinCount="100000" lockStructure="1"/>
  <bookViews>
    <workbookView xWindow="0" yWindow="0" windowWidth="23040" windowHeight="9192" activeTab="3"/>
  </bookViews>
  <sheets>
    <sheet name="Оглавление" sheetId="4" r:id="rId1"/>
    <sheet name="Теплоизоляционная продукция" sheetId="1" r:id="rId2"/>
    <sheet name="Сопутствующая продукция" sheetId="2" r:id="rId3"/>
    <sheet name="Возможности пр-ва" sheetId="3" r:id="rId4"/>
  </sheets>
  <definedNames>
    <definedName name="_xlnm._FilterDatabase" localSheetId="3" hidden="1">'Возможности пр-ва'!$A$11:$L$93</definedName>
    <definedName name="_xlnm._FilterDatabase" localSheetId="0" hidden="1">Оглавление!$A$11:$E$54</definedName>
    <definedName name="_xlnm._FilterDatabase" localSheetId="2" hidden="1">'Сопутствующая продукция'!$A$17:$N$232</definedName>
    <definedName name="_xlnm._FilterDatabase" localSheetId="1" hidden="1">'Теплоизоляционная продукция'!$A$18:$AP$353</definedName>
    <definedName name="_xlnm.Print_Titles" localSheetId="3">'Возможности пр-ва'!$10:$11</definedName>
    <definedName name="_xlnm.Print_Titles" localSheetId="2">'Сопутствующая продукция'!$16:$17</definedName>
    <definedName name="_xlnm.Print_Titles" localSheetId="1">'Теплоизоляционная продукция'!$17:$18</definedName>
    <definedName name="_xlnm.Print_Area" localSheetId="3">'Возможности пр-ва'!$A$1:$L$93</definedName>
    <definedName name="_xlnm.Print_Area" localSheetId="0">Оглавление!$A$1:$E$109</definedName>
    <definedName name="_xlnm.Print_Area" localSheetId="2">'Сопутствующая продукция'!$A$1:$N$232</definedName>
    <definedName name="_xlnm.Print_Area" localSheetId="1">'Теплоизоляционная продукция'!$A$1:$AP$379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175" i="1" l="1"/>
  <c r="AP175" i="1" s="1"/>
  <c r="AM175" i="1" l="1"/>
  <c r="O175" i="1"/>
  <c r="AB175" i="1" s="1"/>
  <c r="P175" i="1" l="1"/>
  <c r="AN175" i="1"/>
  <c r="AW175" i="1"/>
  <c r="AC175" i="1" l="1"/>
  <c r="Q175" i="1"/>
  <c r="AD175" i="1" s="1"/>
  <c r="AF175" i="1"/>
  <c r="AT175" i="1"/>
  <c r="AJ175" i="1" l="1"/>
  <c r="AI175" i="1"/>
  <c r="AH175" i="1"/>
  <c r="U18" i="2"/>
  <c r="K152" i="2"/>
  <c r="M152" i="2" s="1"/>
  <c r="N152" i="2" s="1"/>
  <c r="I152" i="2"/>
  <c r="K151" i="2"/>
  <c r="M151" i="2" s="1"/>
  <c r="N151" i="2" s="1"/>
  <c r="I151" i="2"/>
  <c r="K153" i="2"/>
  <c r="I155" i="2"/>
  <c r="I156" i="2"/>
  <c r="L151" i="2" l="1"/>
  <c r="L152" i="2"/>
  <c r="AW18" i="1" l="1"/>
  <c r="AT353" i="1"/>
  <c r="AT352" i="1"/>
  <c r="AT351" i="1"/>
  <c r="AT350" i="1"/>
  <c r="AT349" i="1"/>
  <c r="AT348" i="1"/>
  <c r="AT347" i="1"/>
  <c r="AT346" i="1"/>
  <c r="AT345" i="1"/>
  <c r="AT344" i="1"/>
  <c r="AT343" i="1"/>
  <c r="AT342" i="1"/>
  <c r="AT341" i="1"/>
  <c r="AT340" i="1"/>
  <c r="AT339" i="1"/>
  <c r="AT338" i="1"/>
  <c r="AT337" i="1"/>
  <c r="AT336" i="1"/>
  <c r="AT335" i="1"/>
  <c r="AT334" i="1"/>
  <c r="AT333" i="1"/>
  <c r="AT332" i="1"/>
  <c r="AT331" i="1"/>
  <c r="AT330" i="1"/>
  <c r="AT329" i="1"/>
  <c r="AT328" i="1"/>
  <c r="AT327" i="1"/>
  <c r="AT326" i="1"/>
  <c r="AT325" i="1"/>
  <c r="AT324" i="1"/>
  <c r="AT323" i="1"/>
  <c r="AT322" i="1"/>
  <c r="AT321" i="1"/>
  <c r="AT320" i="1"/>
  <c r="AT319" i="1"/>
  <c r="AT318" i="1"/>
  <c r="AT317" i="1"/>
  <c r="AT316" i="1"/>
  <c r="AT315" i="1"/>
  <c r="AT314" i="1"/>
  <c r="AT313" i="1"/>
  <c r="AT312" i="1"/>
  <c r="AT311" i="1"/>
  <c r="AT310" i="1"/>
  <c r="AT309" i="1"/>
  <c r="AT308" i="1"/>
  <c r="AT307" i="1"/>
  <c r="AT306" i="1"/>
  <c r="AT305" i="1"/>
  <c r="AT304" i="1"/>
  <c r="AT303" i="1"/>
  <c r="AT302" i="1"/>
  <c r="AT301" i="1"/>
  <c r="AT300" i="1"/>
  <c r="AT299" i="1"/>
  <c r="AT298" i="1"/>
  <c r="AT297" i="1"/>
  <c r="AT296" i="1"/>
  <c r="AT295" i="1"/>
  <c r="AT294" i="1"/>
  <c r="AT293" i="1"/>
  <c r="AT292" i="1"/>
  <c r="AT291" i="1"/>
  <c r="AT290" i="1"/>
  <c r="AT289" i="1"/>
  <c r="AT288" i="1"/>
  <c r="AT287" i="1"/>
  <c r="AT286" i="1"/>
  <c r="AT285" i="1"/>
  <c r="AT284" i="1"/>
  <c r="AT283" i="1"/>
  <c r="AT282" i="1"/>
  <c r="AT281" i="1"/>
  <c r="AT280" i="1"/>
  <c r="AT279" i="1"/>
  <c r="AT278" i="1"/>
  <c r="AT277" i="1"/>
  <c r="AT276" i="1"/>
  <c r="AT275" i="1"/>
  <c r="AT274" i="1"/>
  <c r="AT273" i="1"/>
  <c r="AT272" i="1"/>
  <c r="AT271" i="1"/>
  <c r="AT270" i="1"/>
  <c r="AT269" i="1"/>
  <c r="AT268" i="1"/>
  <c r="AT267" i="1"/>
  <c r="AT266" i="1"/>
  <c r="AT265" i="1"/>
  <c r="AT264" i="1"/>
  <c r="AT263" i="1"/>
  <c r="AT262" i="1"/>
  <c r="AT261" i="1"/>
  <c r="AT260" i="1"/>
  <c r="AT259" i="1"/>
  <c r="AT258" i="1"/>
  <c r="AT257" i="1"/>
  <c r="AT256" i="1"/>
  <c r="AT255" i="1"/>
  <c r="AT254" i="1"/>
  <c r="AT253" i="1"/>
  <c r="AT252" i="1"/>
  <c r="AT251" i="1"/>
  <c r="AT250" i="1"/>
  <c r="AT249" i="1"/>
  <c r="AT248" i="1"/>
  <c r="AT247" i="1"/>
  <c r="AT246" i="1"/>
  <c r="AT245" i="1"/>
  <c r="AT244" i="1"/>
  <c r="AT243" i="1"/>
  <c r="AT242" i="1"/>
  <c r="AT241" i="1"/>
  <c r="AT240" i="1"/>
  <c r="AT239" i="1"/>
  <c r="AT238" i="1"/>
  <c r="AT237" i="1"/>
  <c r="AT236" i="1"/>
  <c r="AT235" i="1"/>
  <c r="AT234" i="1"/>
  <c r="AT233" i="1"/>
  <c r="AT232" i="1"/>
  <c r="AT231" i="1"/>
  <c r="AT230" i="1"/>
  <c r="AT229" i="1"/>
  <c r="AT228" i="1"/>
  <c r="AT227" i="1"/>
  <c r="AT226" i="1"/>
  <c r="AT225" i="1"/>
  <c r="AT224" i="1"/>
  <c r="AT223" i="1"/>
  <c r="AT222" i="1"/>
  <c r="AT221" i="1"/>
  <c r="AT220" i="1"/>
  <c r="AT219" i="1"/>
  <c r="AT218" i="1"/>
  <c r="AT217" i="1"/>
  <c r="AT216" i="1"/>
  <c r="AT215" i="1"/>
  <c r="AT214" i="1"/>
  <c r="AT213" i="1"/>
  <c r="AT212" i="1"/>
  <c r="AT211" i="1"/>
  <c r="AT210" i="1"/>
  <c r="AT209" i="1"/>
  <c r="AT208" i="1"/>
  <c r="AT207" i="1"/>
  <c r="AT206" i="1"/>
  <c r="AT205" i="1"/>
  <c r="AT204" i="1"/>
  <c r="AT203" i="1"/>
  <c r="AT202" i="1"/>
  <c r="AT201" i="1"/>
  <c r="AT200" i="1"/>
  <c r="AT199" i="1"/>
  <c r="AT198" i="1"/>
  <c r="AT197" i="1"/>
  <c r="AT196" i="1"/>
  <c r="AT195" i="1"/>
  <c r="AT194" i="1"/>
  <c r="AT193" i="1"/>
  <c r="AT192" i="1"/>
  <c r="AT191" i="1"/>
  <c r="AT190" i="1"/>
  <c r="AT189" i="1"/>
  <c r="AT188" i="1"/>
  <c r="AT187" i="1"/>
  <c r="AT186" i="1"/>
  <c r="AT185" i="1"/>
  <c r="AT184" i="1"/>
  <c r="AT183" i="1"/>
  <c r="AT182" i="1"/>
  <c r="AT181" i="1"/>
  <c r="AT180" i="1"/>
  <c r="AT179" i="1"/>
  <c r="AT178" i="1"/>
  <c r="AT177" i="1"/>
  <c r="AT176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W373" i="1"/>
  <c r="AW374" i="1"/>
  <c r="AW375" i="1"/>
  <c r="AW376" i="1"/>
  <c r="AW377" i="1"/>
  <c r="AW378" i="1"/>
  <c r="AW379" i="1"/>
  <c r="AW358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M117" i="1"/>
  <c r="L349" i="1"/>
  <c r="K349" i="1"/>
  <c r="J350" i="1"/>
  <c r="J351" i="1"/>
  <c r="J353" i="1"/>
  <c r="K352" i="1"/>
  <c r="L352" i="1"/>
  <c r="M353" i="1"/>
  <c r="M351" i="1"/>
  <c r="M350" i="1"/>
  <c r="M348" i="1"/>
  <c r="M344" i="1"/>
  <c r="L344" i="1"/>
  <c r="K344" i="1"/>
  <c r="J344" i="1"/>
  <c r="M343" i="1"/>
  <c r="L343" i="1"/>
  <c r="K343" i="1"/>
  <c r="J343" i="1"/>
  <c r="M342" i="1"/>
  <c r="L342" i="1"/>
  <c r="K342" i="1"/>
  <c r="J342" i="1"/>
  <c r="J348" i="1"/>
  <c r="J347" i="1"/>
  <c r="J346" i="1"/>
  <c r="J345" i="1"/>
  <c r="L341" i="1"/>
  <c r="M340" i="1"/>
  <c r="L340" i="1"/>
  <c r="K340" i="1"/>
  <c r="J340" i="1"/>
  <c r="M339" i="1"/>
  <c r="L339" i="1"/>
  <c r="K339" i="1"/>
  <c r="J339" i="1"/>
  <c r="M338" i="1"/>
  <c r="L338" i="1"/>
  <c r="K338" i="1"/>
  <c r="J338" i="1"/>
  <c r="M337" i="1"/>
  <c r="L337" i="1"/>
  <c r="K337" i="1"/>
  <c r="J337" i="1"/>
  <c r="M336" i="1"/>
  <c r="L336" i="1"/>
  <c r="K336" i="1"/>
  <c r="J336" i="1"/>
  <c r="M335" i="1"/>
  <c r="L335" i="1"/>
  <c r="K335" i="1"/>
  <c r="J335" i="1"/>
  <c r="L334" i="1"/>
  <c r="K334" i="1"/>
  <c r="J334" i="1"/>
  <c r="M333" i="1"/>
  <c r="L333" i="1"/>
  <c r="K333" i="1"/>
  <c r="M332" i="1"/>
  <c r="L332" i="1"/>
  <c r="K332" i="1"/>
  <c r="J332" i="1"/>
  <c r="L331" i="1"/>
  <c r="K331" i="1"/>
  <c r="J331" i="1"/>
  <c r="M330" i="1"/>
  <c r="L330" i="1"/>
  <c r="K330" i="1"/>
  <c r="M329" i="1"/>
  <c r="L329" i="1"/>
  <c r="K329" i="1"/>
  <c r="J329" i="1"/>
  <c r="L328" i="1"/>
  <c r="K328" i="1"/>
  <c r="J328" i="1"/>
  <c r="M327" i="1"/>
  <c r="L327" i="1"/>
  <c r="K327" i="1"/>
  <c r="J327" i="1"/>
  <c r="L326" i="1"/>
  <c r="K326" i="1"/>
  <c r="J326" i="1"/>
  <c r="M325" i="1"/>
  <c r="L325" i="1"/>
  <c r="K325" i="1"/>
  <c r="J325" i="1"/>
  <c r="L324" i="1"/>
  <c r="K324" i="1"/>
  <c r="J324" i="1"/>
  <c r="M323" i="1"/>
  <c r="L323" i="1"/>
  <c r="K323" i="1"/>
  <c r="M322" i="1"/>
  <c r="L322" i="1"/>
  <c r="K322" i="1"/>
  <c r="J322" i="1"/>
  <c r="L321" i="1"/>
  <c r="K321" i="1"/>
  <c r="J321" i="1"/>
  <c r="M320" i="1"/>
  <c r="L320" i="1"/>
  <c r="K320" i="1"/>
  <c r="M319" i="1"/>
  <c r="L319" i="1"/>
  <c r="K319" i="1"/>
  <c r="J319" i="1"/>
  <c r="M318" i="1"/>
  <c r="L318" i="1"/>
  <c r="K318" i="1"/>
  <c r="M317" i="1"/>
  <c r="L317" i="1"/>
  <c r="K317" i="1"/>
  <c r="J317" i="1"/>
  <c r="L316" i="1"/>
  <c r="K316" i="1"/>
  <c r="J316" i="1"/>
  <c r="M315" i="1"/>
  <c r="L315" i="1"/>
  <c r="K315" i="1"/>
  <c r="M314" i="1"/>
  <c r="L314" i="1"/>
  <c r="K314" i="1"/>
  <c r="J314" i="1"/>
  <c r="L311" i="1"/>
  <c r="K311" i="1"/>
  <c r="J311" i="1"/>
  <c r="L310" i="1"/>
  <c r="K310" i="1"/>
  <c r="J310" i="1"/>
  <c r="L309" i="1"/>
  <c r="K309" i="1"/>
  <c r="J309" i="1"/>
  <c r="L308" i="1"/>
  <c r="K308" i="1"/>
  <c r="J308" i="1"/>
  <c r="L307" i="1"/>
  <c r="K307" i="1"/>
  <c r="J307" i="1"/>
  <c r="J313" i="1"/>
  <c r="J312" i="1"/>
  <c r="M313" i="1"/>
  <c r="L313" i="1"/>
  <c r="M312" i="1"/>
  <c r="L312" i="1"/>
  <c r="M310" i="1"/>
  <c r="M308" i="1"/>
  <c r="M306" i="1"/>
  <c r="L306" i="1"/>
  <c r="K306" i="1"/>
  <c r="J306" i="1"/>
  <c r="L305" i="1"/>
  <c r="K305" i="1"/>
  <c r="J305" i="1"/>
  <c r="M304" i="1"/>
  <c r="L304" i="1"/>
  <c r="K304" i="1"/>
  <c r="J304" i="1"/>
  <c r="L303" i="1"/>
  <c r="K303" i="1"/>
  <c r="J303" i="1"/>
  <c r="M302" i="1"/>
  <c r="L302" i="1"/>
  <c r="K302" i="1"/>
  <c r="M301" i="1"/>
  <c r="L301" i="1"/>
  <c r="K301" i="1"/>
  <c r="J301" i="1"/>
  <c r="M300" i="1"/>
  <c r="L300" i="1"/>
  <c r="K300" i="1"/>
  <c r="J300" i="1"/>
  <c r="M299" i="1"/>
  <c r="L299" i="1"/>
  <c r="K299" i="1"/>
  <c r="J299" i="1"/>
  <c r="M298" i="1"/>
  <c r="L298" i="1"/>
  <c r="K298" i="1"/>
  <c r="J298" i="1"/>
  <c r="L297" i="1"/>
  <c r="M296" i="1"/>
  <c r="L296" i="1"/>
  <c r="J296" i="1"/>
  <c r="M295" i="1"/>
  <c r="L295" i="1"/>
  <c r="K295" i="1"/>
  <c r="J295" i="1"/>
  <c r="M294" i="1"/>
  <c r="L294" i="1"/>
  <c r="K294" i="1"/>
  <c r="J294" i="1"/>
  <c r="M293" i="1"/>
  <c r="L293" i="1"/>
  <c r="K293" i="1"/>
  <c r="J293" i="1"/>
  <c r="L292" i="1"/>
  <c r="K292" i="1"/>
  <c r="J292" i="1"/>
  <c r="M291" i="1"/>
  <c r="L291" i="1"/>
  <c r="K291" i="1"/>
  <c r="M290" i="1"/>
  <c r="L290" i="1"/>
  <c r="K290" i="1"/>
  <c r="J290" i="1"/>
  <c r="L289" i="1"/>
  <c r="K289" i="1"/>
  <c r="J289" i="1"/>
  <c r="M288" i="1"/>
  <c r="L288" i="1"/>
  <c r="K288" i="1"/>
  <c r="M287" i="1"/>
  <c r="L287" i="1"/>
  <c r="K287" i="1"/>
  <c r="J287" i="1"/>
  <c r="L286" i="1"/>
  <c r="K286" i="1"/>
  <c r="J286" i="1"/>
  <c r="M285" i="1"/>
  <c r="L285" i="1"/>
  <c r="K285" i="1"/>
  <c r="M284" i="1"/>
  <c r="L284" i="1"/>
  <c r="K284" i="1"/>
  <c r="J284" i="1"/>
  <c r="L283" i="1"/>
  <c r="K283" i="1"/>
  <c r="J283" i="1"/>
  <c r="M282" i="1"/>
  <c r="L282" i="1"/>
  <c r="K282" i="1"/>
  <c r="M281" i="1"/>
  <c r="L281" i="1"/>
  <c r="K281" i="1"/>
  <c r="J281" i="1"/>
  <c r="M280" i="1"/>
  <c r="L280" i="1"/>
  <c r="J280" i="1"/>
  <c r="L279" i="1"/>
  <c r="K279" i="1"/>
  <c r="J279" i="1"/>
  <c r="M278" i="1"/>
  <c r="L278" i="1"/>
  <c r="K278" i="1"/>
  <c r="J278" i="1"/>
  <c r="M277" i="1"/>
  <c r="L277" i="1"/>
  <c r="K277" i="1"/>
  <c r="J277" i="1"/>
  <c r="L276" i="1"/>
  <c r="K276" i="1"/>
  <c r="J276" i="1"/>
  <c r="M275" i="1"/>
  <c r="L275" i="1"/>
  <c r="K275" i="1"/>
  <c r="J275" i="1"/>
  <c r="L274" i="1"/>
  <c r="K274" i="1"/>
  <c r="J273" i="1"/>
  <c r="M272" i="1"/>
  <c r="J272" i="1"/>
  <c r="L271" i="1"/>
  <c r="K271" i="1"/>
  <c r="L268" i="1"/>
  <c r="K268" i="1"/>
  <c r="J268" i="1"/>
  <c r="L267" i="1"/>
  <c r="K267" i="1"/>
  <c r="J267" i="1"/>
  <c r="L266" i="1"/>
  <c r="K266" i="1"/>
  <c r="J266" i="1"/>
  <c r="L265" i="1"/>
  <c r="K265" i="1"/>
  <c r="J265" i="1"/>
  <c r="L264" i="1"/>
  <c r="K264" i="1"/>
  <c r="J264" i="1"/>
  <c r="J269" i="1"/>
  <c r="J270" i="1"/>
  <c r="L270" i="1"/>
  <c r="M269" i="1"/>
  <c r="L269" i="1"/>
  <c r="M267" i="1"/>
  <c r="M265" i="1"/>
  <c r="M263" i="1"/>
  <c r="L263" i="1"/>
  <c r="K263" i="1"/>
  <c r="J263" i="1"/>
  <c r="L262" i="1"/>
  <c r="K262" i="1"/>
  <c r="L261" i="1"/>
  <c r="L260" i="1"/>
  <c r="L259" i="1"/>
  <c r="K259" i="1"/>
  <c r="L258" i="1"/>
  <c r="K258" i="1"/>
  <c r="L257" i="1"/>
  <c r="K257" i="1"/>
  <c r="L256" i="1"/>
  <c r="K256" i="1"/>
  <c r="L255" i="1"/>
  <c r="K255" i="1"/>
  <c r="M254" i="1"/>
  <c r="L253" i="1"/>
  <c r="K253" i="1"/>
  <c r="J253" i="1"/>
  <c r="M252" i="1"/>
  <c r="L252" i="1"/>
  <c r="K252" i="1"/>
  <c r="J252" i="1"/>
  <c r="L250" i="1"/>
  <c r="K250" i="1"/>
  <c r="L248" i="1"/>
  <c r="K248" i="1"/>
  <c r="K246" i="1"/>
  <c r="K245" i="1"/>
  <c r="M244" i="1"/>
  <c r="L244" i="1"/>
  <c r="K244" i="1"/>
  <c r="J244" i="1"/>
  <c r="M243" i="1"/>
  <c r="L243" i="1"/>
  <c r="K243" i="1"/>
  <c r="J243" i="1"/>
  <c r="M241" i="1"/>
  <c r="L242" i="1"/>
  <c r="K241" i="1"/>
  <c r="J241" i="1"/>
  <c r="K239" i="1"/>
  <c r="J239" i="1"/>
  <c r="L240" i="1"/>
  <c r="M239" i="1"/>
  <c r="M238" i="1"/>
  <c r="L238" i="1"/>
  <c r="K238" i="1"/>
  <c r="J238" i="1"/>
  <c r="M237" i="1"/>
  <c r="L237" i="1"/>
  <c r="K237" i="1"/>
  <c r="J237" i="1"/>
  <c r="M236" i="1"/>
  <c r="L236" i="1"/>
  <c r="K236" i="1"/>
  <c r="J236" i="1"/>
  <c r="M234" i="1"/>
  <c r="L234" i="1"/>
  <c r="K234" i="1"/>
  <c r="J234" i="1"/>
  <c r="M233" i="1"/>
  <c r="L233" i="1"/>
  <c r="K232" i="1"/>
  <c r="J232" i="1"/>
  <c r="M231" i="1"/>
  <c r="L231" i="1"/>
  <c r="K231" i="1"/>
  <c r="J231" i="1"/>
  <c r="M230" i="1"/>
  <c r="L230" i="1"/>
  <c r="K229" i="1"/>
  <c r="J229" i="1"/>
  <c r="M228" i="1"/>
  <c r="L228" i="1"/>
  <c r="K227" i="1"/>
  <c r="J227" i="1"/>
  <c r="M226" i="1"/>
  <c r="L226" i="1"/>
  <c r="K226" i="1"/>
  <c r="J226" i="1"/>
  <c r="M225" i="1"/>
  <c r="L225" i="1"/>
  <c r="K224" i="1"/>
  <c r="J224" i="1"/>
  <c r="M223" i="1"/>
  <c r="L223" i="1"/>
  <c r="K223" i="1"/>
  <c r="J223" i="1"/>
  <c r="M222" i="1"/>
  <c r="L222" i="1"/>
  <c r="K222" i="1"/>
  <c r="J222" i="1"/>
  <c r="M221" i="1"/>
  <c r="L221" i="1"/>
  <c r="K221" i="1"/>
  <c r="J221" i="1"/>
  <c r="L220" i="1"/>
  <c r="K220" i="1"/>
  <c r="J219" i="1"/>
  <c r="M219" i="1"/>
  <c r="M218" i="1"/>
  <c r="L218" i="1"/>
  <c r="K218" i="1"/>
  <c r="J218" i="1"/>
  <c r="M217" i="1"/>
  <c r="L217" i="1"/>
  <c r="K217" i="1"/>
  <c r="J217" i="1"/>
  <c r="M216" i="1"/>
  <c r="L216" i="1"/>
  <c r="K216" i="1"/>
  <c r="J216" i="1"/>
  <c r="L215" i="1"/>
  <c r="K215" i="1"/>
  <c r="J214" i="1"/>
  <c r="M214" i="1"/>
  <c r="M213" i="1"/>
  <c r="L213" i="1"/>
  <c r="K213" i="1"/>
  <c r="J213" i="1"/>
  <c r="M212" i="1"/>
  <c r="L212" i="1"/>
  <c r="K212" i="1"/>
  <c r="J212" i="1"/>
  <c r="L211" i="1"/>
  <c r="K210" i="1"/>
  <c r="M210" i="1"/>
  <c r="M209" i="1"/>
  <c r="L209" i="1"/>
  <c r="K209" i="1"/>
  <c r="J209" i="1"/>
  <c r="M208" i="1"/>
  <c r="L208" i="1"/>
  <c r="K208" i="1"/>
  <c r="J208" i="1"/>
  <c r="M207" i="1"/>
  <c r="L207" i="1"/>
  <c r="K207" i="1"/>
  <c r="J207" i="1"/>
  <c r="L206" i="1"/>
  <c r="K206" i="1"/>
  <c r="J205" i="1"/>
  <c r="M205" i="1"/>
  <c r="M204" i="1"/>
  <c r="L204" i="1"/>
  <c r="K204" i="1"/>
  <c r="J204" i="1"/>
  <c r="M203" i="1"/>
  <c r="L203" i="1"/>
  <c r="K203" i="1"/>
  <c r="J203" i="1"/>
  <c r="M202" i="1"/>
  <c r="L202" i="1"/>
  <c r="K202" i="1"/>
  <c r="J202" i="1"/>
  <c r="L201" i="1"/>
  <c r="K201" i="1"/>
  <c r="J200" i="1"/>
  <c r="M200" i="1"/>
  <c r="M199" i="1"/>
  <c r="L199" i="1"/>
  <c r="K199" i="1"/>
  <c r="J199" i="1"/>
  <c r="M198" i="1"/>
  <c r="L198" i="1"/>
  <c r="K198" i="1"/>
  <c r="J198" i="1"/>
  <c r="M197" i="1"/>
  <c r="L197" i="1"/>
  <c r="K197" i="1"/>
  <c r="J196" i="1"/>
  <c r="K195" i="1"/>
  <c r="K194" i="1"/>
  <c r="M193" i="1"/>
  <c r="L193" i="1"/>
  <c r="K193" i="1"/>
  <c r="J193" i="1"/>
  <c r="M192" i="1"/>
  <c r="L192" i="1"/>
  <c r="K192" i="1"/>
  <c r="J192" i="1"/>
  <c r="M191" i="1"/>
  <c r="L191" i="1"/>
  <c r="K191" i="1"/>
  <c r="J191" i="1"/>
  <c r="M190" i="1"/>
  <c r="L190" i="1"/>
  <c r="K190" i="1"/>
  <c r="J190" i="1"/>
  <c r="L189" i="1"/>
  <c r="K189" i="1"/>
  <c r="J188" i="1"/>
  <c r="M187" i="1"/>
  <c r="L187" i="1"/>
  <c r="K187" i="1"/>
  <c r="J187" i="1"/>
  <c r="K184" i="1"/>
  <c r="J183" i="1"/>
  <c r="M181" i="1"/>
  <c r="L181" i="1"/>
  <c r="K181" i="1"/>
  <c r="J181" i="1"/>
  <c r="M180" i="1"/>
  <c r="L180" i="1"/>
  <c r="K180" i="1"/>
  <c r="J180" i="1"/>
  <c r="L179" i="1"/>
  <c r="K179" i="1"/>
  <c r="M178" i="1"/>
  <c r="L178" i="1"/>
  <c r="K178" i="1"/>
  <c r="J178" i="1"/>
  <c r="L176" i="1"/>
  <c r="K176" i="1"/>
  <c r="M174" i="1"/>
  <c r="L174" i="1"/>
  <c r="K174" i="1"/>
  <c r="J173" i="1"/>
  <c r="M172" i="1"/>
  <c r="L172" i="1"/>
  <c r="K172" i="1"/>
  <c r="J172" i="1"/>
  <c r="M170" i="1"/>
  <c r="L170" i="1"/>
  <c r="K170" i="1"/>
  <c r="J169" i="1"/>
  <c r="M168" i="1"/>
  <c r="L168" i="1"/>
  <c r="K168" i="1"/>
  <c r="J168" i="1"/>
  <c r="M167" i="1"/>
  <c r="L167" i="1"/>
  <c r="K167" i="1"/>
  <c r="J167" i="1"/>
  <c r="L166" i="1"/>
  <c r="M165" i="1"/>
  <c r="L165" i="1"/>
  <c r="L164" i="1"/>
  <c r="M163" i="1"/>
  <c r="L163" i="1"/>
  <c r="J163" i="1"/>
  <c r="L160" i="1"/>
  <c r="K160" i="1"/>
  <c r="L159" i="1"/>
  <c r="K159" i="1"/>
  <c r="L158" i="1"/>
  <c r="K158" i="1"/>
  <c r="J157" i="1"/>
  <c r="M156" i="1"/>
  <c r="L156" i="1"/>
  <c r="K156" i="1"/>
  <c r="J156" i="1"/>
  <c r="L155" i="1"/>
  <c r="K155" i="1"/>
  <c r="L154" i="1"/>
  <c r="K154" i="1"/>
  <c r="L153" i="1"/>
  <c r="K153" i="1"/>
  <c r="M152" i="1"/>
  <c r="L152" i="1"/>
  <c r="K152" i="1"/>
  <c r="J152" i="1"/>
  <c r="L151" i="1"/>
  <c r="K151" i="1"/>
  <c r="M150" i="1"/>
  <c r="L150" i="1"/>
  <c r="K150" i="1"/>
  <c r="J150" i="1"/>
  <c r="L149" i="1"/>
  <c r="K149" i="1"/>
  <c r="L148" i="1"/>
  <c r="K148" i="1"/>
  <c r="J147" i="1"/>
  <c r="M146" i="1"/>
  <c r="L146" i="1"/>
  <c r="K146" i="1"/>
  <c r="J146" i="1"/>
  <c r="L145" i="1"/>
  <c r="K145" i="1"/>
  <c r="L144" i="1"/>
  <c r="K144" i="1"/>
  <c r="L143" i="1"/>
  <c r="K143" i="1"/>
  <c r="J142" i="1"/>
  <c r="M141" i="1"/>
  <c r="L141" i="1"/>
  <c r="K141" i="1"/>
  <c r="J141" i="1"/>
  <c r="L140" i="1"/>
  <c r="K140" i="1"/>
  <c r="M139" i="1"/>
  <c r="L139" i="1"/>
  <c r="K139" i="1"/>
  <c r="J139" i="1"/>
  <c r="L138" i="1"/>
  <c r="K138" i="1"/>
  <c r="L137" i="1"/>
  <c r="K137" i="1"/>
  <c r="J136" i="1"/>
  <c r="M135" i="1"/>
  <c r="L135" i="1"/>
  <c r="K135" i="1"/>
  <c r="J135" i="1"/>
  <c r="K134" i="1"/>
  <c r="J133" i="1"/>
  <c r="L132" i="1"/>
  <c r="L131" i="1"/>
  <c r="L130" i="1"/>
  <c r="K130" i="1"/>
  <c r="M129" i="1"/>
  <c r="L129" i="1"/>
  <c r="K129" i="1"/>
  <c r="J129" i="1"/>
  <c r="L128" i="1"/>
  <c r="K128" i="1"/>
  <c r="M127" i="1"/>
  <c r="L127" i="1"/>
  <c r="K127" i="1"/>
  <c r="J127" i="1"/>
  <c r="L126" i="1"/>
  <c r="K126" i="1"/>
  <c r="L125" i="1"/>
  <c r="K125" i="1"/>
  <c r="L124" i="1"/>
  <c r="K124" i="1"/>
  <c r="J123" i="1"/>
  <c r="M122" i="1"/>
  <c r="L122" i="1"/>
  <c r="K122" i="1"/>
  <c r="J122" i="1"/>
  <c r="L121" i="1"/>
  <c r="K121" i="1"/>
  <c r="L120" i="1"/>
  <c r="K120" i="1"/>
  <c r="L119" i="1"/>
  <c r="K119" i="1"/>
  <c r="J118" i="1"/>
  <c r="L117" i="1"/>
  <c r="K117" i="1"/>
  <c r="J117" i="1"/>
  <c r="L116" i="1"/>
  <c r="K116" i="1"/>
  <c r="J115" i="1"/>
  <c r="L114" i="1"/>
  <c r="K114" i="1"/>
  <c r="J113" i="1"/>
  <c r="L112" i="1"/>
  <c r="K112" i="1"/>
  <c r="J111" i="1"/>
  <c r="L110" i="1"/>
  <c r="K110" i="1"/>
  <c r="J109" i="1"/>
  <c r="L108" i="1"/>
  <c r="K108" i="1"/>
  <c r="L107" i="1"/>
  <c r="K107" i="1"/>
  <c r="L101" i="1"/>
  <c r="K101" i="1"/>
  <c r="L100" i="1"/>
  <c r="K100" i="1"/>
  <c r="L104" i="1"/>
  <c r="K104" i="1"/>
  <c r="L103" i="1"/>
  <c r="K103" i="1"/>
  <c r="J106" i="1"/>
  <c r="J105" i="1"/>
  <c r="J102" i="1"/>
  <c r="J99" i="1"/>
  <c r="L98" i="1"/>
  <c r="K98" i="1"/>
  <c r="L97" i="1"/>
  <c r="K97" i="1"/>
  <c r="J96" i="1"/>
  <c r="J95" i="1"/>
  <c r="L94" i="1"/>
  <c r="K94" i="1"/>
  <c r="L93" i="1"/>
  <c r="K93" i="1"/>
  <c r="J92" i="1"/>
  <c r="J91" i="1"/>
  <c r="L90" i="1"/>
  <c r="J89" i="1"/>
  <c r="L88" i="1"/>
  <c r="K88" i="1"/>
  <c r="J87" i="1"/>
  <c r="L86" i="1"/>
  <c r="K86" i="1"/>
  <c r="J85" i="1"/>
  <c r="L84" i="1"/>
  <c r="K84" i="1"/>
  <c r="J83" i="1"/>
  <c r="L82" i="1"/>
  <c r="K82" i="1"/>
  <c r="L81" i="1"/>
  <c r="K81" i="1"/>
  <c r="J80" i="1"/>
  <c r="J79" i="1"/>
  <c r="M78" i="1"/>
  <c r="L78" i="1"/>
  <c r="K78" i="1"/>
  <c r="J78" i="1"/>
  <c r="M77" i="1"/>
  <c r="L77" i="1"/>
  <c r="K77" i="1"/>
  <c r="J77" i="1"/>
  <c r="M76" i="1"/>
  <c r="L76" i="1"/>
  <c r="K76" i="1"/>
  <c r="J76" i="1"/>
  <c r="M75" i="1"/>
  <c r="L75" i="1"/>
  <c r="K75" i="1"/>
  <c r="J75" i="1"/>
  <c r="M74" i="1"/>
  <c r="L74" i="1"/>
  <c r="K74" i="1"/>
  <c r="J74" i="1"/>
  <c r="M73" i="1"/>
  <c r="L73" i="1"/>
  <c r="K73" i="1"/>
  <c r="J73" i="1"/>
  <c r="M72" i="1"/>
  <c r="L72" i="1"/>
  <c r="K72" i="1"/>
  <c r="J72" i="1"/>
  <c r="M71" i="1"/>
  <c r="L71" i="1"/>
  <c r="K71" i="1"/>
  <c r="J71" i="1"/>
  <c r="M69" i="1"/>
  <c r="L69" i="1"/>
  <c r="K69" i="1"/>
  <c r="J69" i="1"/>
  <c r="L68" i="1"/>
  <c r="K68" i="1"/>
  <c r="J67" i="1"/>
  <c r="M66" i="1"/>
  <c r="L66" i="1"/>
  <c r="K66" i="1"/>
  <c r="J66" i="1"/>
  <c r="M65" i="1"/>
  <c r="L65" i="1"/>
  <c r="K65" i="1"/>
  <c r="J65" i="1"/>
  <c r="L64" i="1"/>
  <c r="K64" i="1"/>
  <c r="J63" i="1"/>
  <c r="M62" i="1"/>
  <c r="L62" i="1"/>
  <c r="K62" i="1"/>
  <c r="J62" i="1"/>
  <c r="M61" i="1"/>
  <c r="L61" i="1"/>
  <c r="K61" i="1"/>
  <c r="J61" i="1"/>
  <c r="M60" i="1"/>
  <c r="M59" i="1"/>
  <c r="M58" i="1"/>
  <c r="K60" i="1"/>
  <c r="J60" i="1"/>
  <c r="K59" i="1"/>
  <c r="J59" i="1"/>
  <c r="K58" i="1"/>
  <c r="J58" i="1"/>
  <c r="K57" i="1"/>
  <c r="J57" i="1"/>
  <c r="M56" i="1"/>
  <c r="L56" i="1"/>
  <c r="K56" i="1"/>
  <c r="J56" i="1"/>
  <c r="M55" i="1"/>
  <c r="L55" i="1"/>
  <c r="K55" i="1"/>
  <c r="J55" i="1"/>
  <c r="M52" i="1"/>
  <c r="L52" i="1"/>
  <c r="K52" i="1"/>
  <c r="J52" i="1"/>
  <c r="L50" i="1"/>
  <c r="K50" i="1"/>
  <c r="J50" i="1"/>
  <c r="M49" i="1"/>
  <c r="L49" i="1"/>
  <c r="K49" i="1"/>
  <c r="J49" i="1"/>
  <c r="M48" i="1"/>
  <c r="L48" i="1"/>
  <c r="K48" i="1"/>
  <c r="J48" i="1"/>
  <c r="L45" i="1"/>
  <c r="K45" i="1"/>
  <c r="J45" i="1"/>
  <c r="M44" i="1"/>
  <c r="L44" i="1"/>
  <c r="K44" i="1"/>
  <c r="J44" i="1"/>
  <c r="M43" i="1"/>
  <c r="L43" i="1"/>
  <c r="K43" i="1"/>
  <c r="J43" i="1"/>
  <c r="M42" i="1"/>
  <c r="K42" i="1"/>
  <c r="J42" i="1"/>
  <c r="M33" i="1"/>
  <c r="L33" i="1"/>
  <c r="K33" i="1"/>
  <c r="J33" i="1"/>
  <c r="K41" i="1"/>
  <c r="K40" i="1"/>
  <c r="K39" i="1"/>
  <c r="J38" i="1"/>
  <c r="K37" i="1"/>
  <c r="J36" i="1"/>
  <c r="M35" i="1"/>
  <c r="L35" i="1"/>
  <c r="K35" i="1"/>
  <c r="J35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M24" i="1"/>
  <c r="L24" i="1"/>
  <c r="K24" i="1"/>
  <c r="M23" i="1"/>
  <c r="K23" i="1"/>
  <c r="M22" i="1"/>
  <c r="L22" i="1"/>
  <c r="K22" i="1"/>
  <c r="M20" i="1"/>
  <c r="M19" i="1"/>
  <c r="L19" i="1"/>
  <c r="K20" i="1"/>
  <c r="K19" i="1"/>
  <c r="J25" i="1"/>
  <c r="J24" i="1"/>
  <c r="J23" i="1"/>
  <c r="J22" i="1"/>
  <c r="J21" i="1"/>
  <c r="J20" i="1"/>
  <c r="J19" i="1"/>
  <c r="Z230" i="1"/>
  <c r="Y230" i="1"/>
  <c r="T230" i="1"/>
  <c r="Z229" i="1"/>
  <c r="Y229" i="1"/>
  <c r="T229" i="1"/>
  <c r="Z174" i="1"/>
  <c r="Y174" i="1"/>
  <c r="T174" i="1"/>
  <c r="Z173" i="1"/>
  <c r="Y173" i="1"/>
  <c r="T173" i="1"/>
  <c r="Z170" i="1"/>
  <c r="Y170" i="1"/>
  <c r="T170" i="1"/>
  <c r="Z169" i="1"/>
  <c r="Y169" i="1"/>
  <c r="T169" i="1"/>
  <c r="AO186" i="1"/>
  <c r="AP186" i="1" s="1"/>
  <c r="O186" i="1"/>
  <c r="AB186" i="1" s="1"/>
  <c r="F186" i="1"/>
  <c r="AO229" i="1"/>
  <c r="AP229" i="1" s="1"/>
  <c r="O229" i="1"/>
  <c r="U229" i="1" s="1"/>
  <c r="AB229" i="1" s="1"/>
  <c r="F229" i="1"/>
  <c r="AO230" i="1"/>
  <c r="AP230" i="1" s="1"/>
  <c r="O230" i="1"/>
  <c r="P230" i="1" s="1"/>
  <c r="Q230" i="1" s="1"/>
  <c r="F230" i="1"/>
  <c r="AO251" i="1"/>
  <c r="AM251" i="1" s="1"/>
  <c r="AW251" i="1" s="1"/>
  <c r="O251" i="1"/>
  <c r="P251" i="1" s="1"/>
  <c r="Q251" i="1" s="1"/>
  <c r="AF251" i="1" s="1"/>
  <c r="AI251" i="1" s="1"/>
  <c r="F251" i="1"/>
  <c r="AO235" i="1"/>
  <c r="O235" i="1"/>
  <c r="F235" i="1"/>
  <c r="AO172" i="1"/>
  <c r="AP172" i="1" s="1"/>
  <c r="O172" i="1"/>
  <c r="AB172" i="1" s="1"/>
  <c r="F172" i="1"/>
  <c r="AO173" i="1"/>
  <c r="AM173" i="1" s="1"/>
  <c r="O173" i="1"/>
  <c r="U173" i="1" s="1"/>
  <c r="AB173" i="1" s="1"/>
  <c r="F173" i="1"/>
  <c r="AO170" i="1"/>
  <c r="AM170" i="1" s="1"/>
  <c r="AW170" i="1" s="1"/>
  <c r="O170" i="1"/>
  <c r="U170" i="1" s="1"/>
  <c r="AB170" i="1" s="1"/>
  <c r="F170" i="1"/>
  <c r="AO171" i="1"/>
  <c r="O171" i="1"/>
  <c r="F171" i="1"/>
  <c r="AO168" i="1"/>
  <c r="AP168" i="1" s="1"/>
  <c r="O168" i="1"/>
  <c r="P168" i="1" s="1"/>
  <c r="Q168" i="1" s="1"/>
  <c r="F168" i="1"/>
  <c r="AO162" i="1"/>
  <c r="AP162" i="1" s="1"/>
  <c r="O162" i="1"/>
  <c r="P162" i="1" s="1"/>
  <c r="F162" i="1"/>
  <c r="AO161" i="1"/>
  <c r="AM161" i="1" s="1"/>
  <c r="O161" i="1"/>
  <c r="AB161" i="1" s="1"/>
  <c r="F161" i="1"/>
  <c r="AO158" i="1"/>
  <c r="AM158" i="1" s="1"/>
  <c r="AW158" i="1" s="1"/>
  <c r="Z158" i="1"/>
  <c r="Y158" i="1"/>
  <c r="T158" i="1"/>
  <c r="O158" i="1"/>
  <c r="U158" i="1" s="1"/>
  <c r="AB158" i="1" s="1"/>
  <c r="F158" i="1"/>
  <c r="AO155" i="1"/>
  <c r="AM155" i="1" s="1"/>
  <c r="Z155" i="1"/>
  <c r="Y155" i="1"/>
  <c r="T155" i="1"/>
  <c r="O155" i="1"/>
  <c r="U155" i="1" s="1"/>
  <c r="AB155" i="1" s="1"/>
  <c r="F155" i="1"/>
  <c r="AO153" i="1"/>
  <c r="AM153" i="1" s="1"/>
  <c r="AW153" i="1" s="1"/>
  <c r="Z153" i="1"/>
  <c r="Y153" i="1"/>
  <c r="T153" i="1"/>
  <c r="O153" i="1"/>
  <c r="U153" i="1" s="1"/>
  <c r="AB153" i="1" s="1"/>
  <c r="F153" i="1"/>
  <c r="AO143" i="1"/>
  <c r="AM143" i="1" s="1"/>
  <c r="Z143" i="1"/>
  <c r="Y143" i="1"/>
  <c r="T143" i="1"/>
  <c r="O143" i="1"/>
  <c r="P143" i="1" s="1"/>
  <c r="Q143" i="1" s="1"/>
  <c r="F143" i="1"/>
  <c r="AF329" i="1"/>
  <c r="AF319" i="1"/>
  <c r="AF314" i="1"/>
  <c r="AF294" i="1"/>
  <c r="AF290" i="1"/>
  <c r="AF287" i="1"/>
  <c r="AF284" i="1"/>
  <c r="AF281" i="1"/>
  <c r="AF249" i="1"/>
  <c r="AF247" i="1"/>
  <c r="AF238" i="1"/>
  <c r="AF227" i="1"/>
  <c r="AF218" i="1"/>
  <c r="AF213" i="1"/>
  <c r="AF208" i="1"/>
  <c r="AF204" i="1"/>
  <c r="AF199" i="1"/>
  <c r="AF187" i="1"/>
  <c r="AF182" i="1"/>
  <c r="AF178" i="1"/>
  <c r="AF159" i="1"/>
  <c r="AF156" i="1"/>
  <c r="AF144" i="1"/>
  <c r="AF141" i="1"/>
  <c r="AF137" i="1"/>
  <c r="AF135" i="1"/>
  <c r="AF107" i="1"/>
  <c r="AF105" i="1"/>
  <c r="AF93" i="1"/>
  <c r="AF91" i="1"/>
  <c r="AF78" i="1"/>
  <c r="AF77" i="1"/>
  <c r="AF76" i="1"/>
  <c r="AF75" i="1"/>
  <c r="AF59" i="1"/>
  <c r="AF58" i="1"/>
  <c r="AF54" i="1"/>
  <c r="AF53" i="1"/>
  <c r="AF52" i="1"/>
  <c r="AF51" i="1"/>
  <c r="AF49" i="1"/>
  <c r="AF48" i="1"/>
  <c r="AF47" i="1"/>
  <c r="AF46" i="1"/>
  <c r="AF44" i="1"/>
  <c r="AF43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3" i="1"/>
  <c r="AF22" i="1"/>
  <c r="AF20" i="1"/>
  <c r="AF19" i="1"/>
  <c r="Z68" i="1"/>
  <c r="Z67" i="1"/>
  <c r="Z54" i="1"/>
  <c r="Y68" i="1"/>
  <c r="T68" i="1"/>
  <c r="Y67" i="1"/>
  <c r="T67" i="1"/>
  <c r="Y54" i="1"/>
  <c r="T54" i="1"/>
  <c r="K27" i="2"/>
  <c r="K33" i="2"/>
  <c r="M33" i="2" s="1"/>
  <c r="N33" i="2" s="1"/>
  <c r="I33" i="2"/>
  <c r="K30" i="2"/>
  <c r="M30" i="2" s="1"/>
  <c r="N30" i="2" s="1"/>
  <c r="I30" i="2"/>
  <c r="K98" i="2"/>
  <c r="M98" i="2" s="1"/>
  <c r="N98" i="2" s="1"/>
  <c r="I98" i="2"/>
  <c r="K99" i="2"/>
  <c r="M99" i="2" s="1"/>
  <c r="N99" i="2" s="1"/>
  <c r="I99" i="2"/>
  <c r="K100" i="2"/>
  <c r="L100" i="2" s="1"/>
  <c r="I100" i="2"/>
  <c r="K219" i="2"/>
  <c r="L219" i="2" s="1"/>
  <c r="I219" i="2"/>
  <c r="AO54" i="1"/>
  <c r="AP54" i="1" s="1"/>
  <c r="O54" i="1"/>
  <c r="F54" i="1"/>
  <c r="AO293" i="1"/>
  <c r="AP293" i="1" s="1"/>
  <c r="O293" i="1"/>
  <c r="P293" i="1" s="1"/>
  <c r="AC293" i="1" s="1"/>
  <c r="F293" i="1"/>
  <c r="AO312" i="1"/>
  <c r="O312" i="1"/>
  <c r="P312" i="1" s="1"/>
  <c r="AC312" i="1" s="1"/>
  <c r="F312" i="1"/>
  <c r="AO335" i="1"/>
  <c r="AM335" i="1" s="1"/>
  <c r="AN335" i="1" s="1"/>
  <c r="O335" i="1"/>
  <c r="AB335" i="1" s="1"/>
  <c r="F335" i="1"/>
  <c r="AO192" i="1"/>
  <c r="AM192" i="1" s="1"/>
  <c r="O192" i="1"/>
  <c r="P192" i="1" s="1"/>
  <c r="Q192" i="1" s="1"/>
  <c r="F192" i="1"/>
  <c r="AO181" i="1"/>
  <c r="AP181" i="1" s="1"/>
  <c r="O181" i="1"/>
  <c r="F181" i="1"/>
  <c r="AO164" i="1"/>
  <c r="AM164" i="1" s="1"/>
  <c r="AN164" i="1" s="1"/>
  <c r="O164" i="1"/>
  <c r="P164" i="1" s="1"/>
  <c r="Q164" i="1" s="1"/>
  <c r="AF164" i="1" s="1"/>
  <c r="F164" i="1"/>
  <c r="AO163" i="1"/>
  <c r="AP163" i="1" s="1"/>
  <c r="O163" i="1"/>
  <c r="P163" i="1" s="1"/>
  <c r="Q163" i="1" s="1"/>
  <c r="AD163" i="1" s="1"/>
  <c r="F163" i="1"/>
  <c r="AO88" i="1"/>
  <c r="O88" i="1"/>
  <c r="AB88" i="1" s="1"/>
  <c r="F88" i="1"/>
  <c r="AO87" i="1"/>
  <c r="AP87" i="1" s="1"/>
  <c r="O87" i="1"/>
  <c r="AB87" i="1" s="1"/>
  <c r="F87" i="1"/>
  <c r="AO134" i="1"/>
  <c r="AP134" i="1" s="1"/>
  <c r="O134" i="1"/>
  <c r="F134" i="1"/>
  <c r="AO133" i="1"/>
  <c r="AM133" i="1" s="1"/>
  <c r="O133" i="1"/>
  <c r="F133" i="1"/>
  <c r="AO67" i="1"/>
  <c r="AM67" i="1" s="1"/>
  <c r="AW67" i="1" s="1"/>
  <c r="O67" i="1"/>
  <c r="U67" i="1" s="1"/>
  <c r="AB67" i="1" s="1"/>
  <c r="F67" i="1"/>
  <c r="AO68" i="1"/>
  <c r="O68" i="1"/>
  <c r="F68" i="1"/>
  <c r="AO21" i="1"/>
  <c r="AP21" i="1" s="1"/>
  <c r="O21" i="1"/>
  <c r="F21" i="1"/>
  <c r="K28" i="2"/>
  <c r="M28" i="2" s="1"/>
  <c r="N28" i="2" s="1"/>
  <c r="K155" i="2"/>
  <c r="M155" i="2" s="1"/>
  <c r="N155" i="2" s="1"/>
  <c r="K16" i="2"/>
  <c r="AM17" i="1"/>
  <c r="AM356" i="1" s="1"/>
  <c r="AO212" i="1"/>
  <c r="O212" i="1"/>
  <c r="AB212" i="1" s="1"/>
  <c r="F212" i="1"/>
  <c r="AO31" i="1"/>
  <c r="Z31" i="1"/>
  <c r="T31" i="1"/>
  <c r="O31" i="1"/>
  <c r="P31" i="1" s="1"/>
  <c r="Q31" i="1" s="1"/>
  <c r="F31" i="1"/>
  <c r="AO30" i="1"/>
  <c r="Z30" i="1"/>
  <c r="T30" i="1"/>
  <c r="O30" i="1"/>
  <c r="U30" i="1" s="1"/>
  <c r="F30" i="1"/>
  <c r="AO167" i="1"/>
  <c r="AM167" i="1" s="1"/>
  <c r="O167" i="1"/>
  <c r="F167" i="1"/>
  <c r="AO174" i="1"/>
  <c r="AP174" i="1" s="1"/>
  <c r="O174" i="1"/>
  <c r="P174" i="1" s="1"/>
  <c r="Q174" i="1" s="1"/>
  <c r="F174" i="1"/>
  <c r="AO169" i="1"/>
  <c r="O169" i="1"/>
  <c r="U169" i="1" s="1"/>
  <c r="AB169" i="1" s="1"/>
  <c r="F169" i="1"/>
  <c r="AO191" i="1"/>
  <c r="AP191" i="1" s="1"/>
  <c r="O191" i="1"/>
  <c r="P191" i="1" s="1"/>
  <c r="F191" i="1"/>
  <c r="AO211" i="1"/>
  <c r="AM211" i="1" s="1"/>
  <c r="AN211" i="1" s="1"/>
  <c r="O211" i="1"/>
  <c r="P211" i="1" s="1"/>
  <c r="AC211" i="1" s="1"/>
  <c r="F211" i="1"/>
  <c r="AO226" i="1"/>
  <c r="O226" i="1"/>
  <c r="P226" i="1" s="1"/>
  <c r="F226" i="1"/>
  <c r="AO104" i="1"/>
  <c r="AP104" i="1" s="1"/>
  <c r="Z104" i="1"/>
  <c r="Y104" i="1"/>
  <c r="T104" i="1"/>
  <c r="O104" i="1"/>
  <c r="U104" i="1" s="1"/>
  <c r="AB104" i="1" s="1"/>
  <c r="F104" i="1"/>
  <c r="AO101" i="1"/>
  <c r="AM101" i="1" s="1"/>
  <c r="Z101" i="1"/>
  <c r="Y101" i="1"/>
  <c r="T101" i="1"/>
  <c r="O101" i="1"/>
  <c r="U101" i="1" s="1"/>
  <c r="AB101" i="1" s="1"/>
  <c r="F101" i="1"/>
  <c r="AO149" i="1"/>
  <c r="Z149" i="1"/>
  <c r="Y149" i="1"/>
  <c r="T149" i="1"/>
  <c r="O149" i="1"/>
  <c r="P149" i="1" s="1"/>
  <c r="V149" i="1" s="1"/>
  <c r="AC149" i="1" s="1"/>
  <c r="F149" i="1"/>
  <c r="AO147" i="1"/>
  <c r="AM147" i="1" s="1"/>
  <c r="Z147" i="1"/>
  <c r="Y147" i="1"/>
  <c r="T147" i="1"/>
  <c r="O147" i="1"/>
  <c r="F147" i="1"/>
  <c r="AO257" i="1"/>
  <c r="Z257" i="1"/>
  <c r="Y257" i="1"/>
  <c r="T257" i="1"/>
  <c r="O257" i="1"/>
  <c r="P257" i="1" s="1"/>
  <c r="Q257" i="1" s="1"/>
  <c r="F257" i="1"/>
  <c r="AO318" i="1"/>
  <c r="AP318" i="1" s="1"/>
  <c r="Z318" i="1"/>
  <c r="Y318" i="1"/>
  <c r="T318" i="1"/>
  <c r="O318" i="1"/>
  <c r="F318" i="1"/>
  <c r="AO330" i="1"/>
  <c r="AP330" i="1" s="1"/>
  <c r="Z330" i="1"/>
  <c r="Y330" i="1"/>
  <c r="T330" i="1"/>
  <c r="O330" i="1"/>
  <c r="P330" i="1" s="1"/>
  <c r="F330" i="1"/>
  <c r="AO333" i="1"/>
  <c r="AP333" i="1" s="1"/>
  <c r="Z333" i="1"/>
  <c r="Y333" i="1"/>
  <c r="T333" i="1"/>
  <c r="O333" i="1"/>
  <c r="F333" i="1"/>
  <c r="AO339" i="1"/>
  <c r="AP339" i="1" s="1"/>
  <c r="O339" i="1"/>
  <c r="P339" i="1" s="1"/>
  <c r="F339" i="1"/>
  <c r="Z323" i="1"/>
  <c r="Z320" i="1"/>
  <c r="Z315" i="1"/>
  <c r="Z302" i="1"/>
  <c r="Z299" i="1"/>
  <c r="Z291" i="1"/>
  <c r="Z288" i="1"/>
  <c r="Z285" i="1"/>
  <c r="Z282" i="1"/>
  <c r="Z78" i="1"/>
  <c r="Z76" i="1"/>
  <c r="Z160" i="1"/>
  <c r="Z157" i="1"/>
  <c r="Z145" i="1"/>
  <c r="Z142" i="1"/>
  <c r="Z138" i="1"/>
  <c r="Z136" i="1"/>
  <c r="Z126" i="1"/>
  <c r="Z124" i="1"/>
  <c r="Z123" i="1"/>
  <c r="Z121" i="1"/>
  <c r="Z119" i="1"/>
  <c r="Z118" i="1"/>
  <c r="Z108" i="1"/>
  <c r="Z106" i="1"/>
  <c r="Z98" i="1"/>
  <c r="Z96" i="1"/>
  <c r="Z94" i="1"/>
  <c r="Z92" i="1"/>
  <c r="Z82" i="1"/>
  <c r="Z80" i="1"/>
  <c r="Z220" i="1"/>
  <c r="Z219" i="1"/>
  <c r="Z215" i="1"/>
  <c r="Z214" i="1"/>
  <c r="Z206" i="1"/>
  <c r="Z205" i="1"/>
  <c r="Z201" i="1"/>
  <c r="Z200" i="1"/>
  <c r="Z189" i="1"/>
  <c r="Z188" i="1"/>
  <c r="Z184" i="1"/>
  <c r="Z183" i="1"/>
  <c r="Z179" i="1"/>
  <c r="Z176" i="1"/>
  <c r="Z64" i="1"/>
  <c r="Z63" i="1"/>
  <c r="Z59" i="1"/>
  <c r="Z52" i="1"/>
  <c r="Z49" i="1"/>
  <c r="Z44" i="1"/>
  <c r="Z41" i="1"/>
  <c r="Z39" i="1"/>
  <c r="Z38" i="1"/>
  <c r="Z250" i="1"/>
  <c r="Z248" i="1"/>
  <c r="Z35" i="1"/>
  <c r="Z33" i="1"/>
  <c r="Z29" i="1"/>
  <c r="Z28" i="1"/>
  <c r="Z27" i="1"/>
  <c r="Z26" i="1"/>
  <c r="Z23" i="1"/>
  <c r="Z20" i="1"/>
  <c r="Z47" i="1"/>
  <c r="AO47" i="1"/>
  <c r="AP47" i="1" s="1"/>
  <c r="Y47" i="1"/>
  <c r="T47" i="1"/>
  <c r="O47" i="1"/>
  <c r="U47" i="1" s="1"/>
  <c r="F47" i="1"/>
  <c r="K106" i="2"/>
  <c r="M106" i="2" s="1"/>
  <c r="N106" i="2" s="1"/>
  <c r="K18" i="2"/>
  <c r="L18" i="2" s="1"/>
  <c r="A4" i="2"/>
  <c r="K44" i="2"/>
  <c r="M44" i="2" s="1"/>
  <c r="N44" i="2" s="1"/>
  <c r="I44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4" i="2"/>
  <c r="I153" i="2"/>
  <c r="I150" i="2"/>
  <c r="I149" i="2"/>
  <c r="I105" i="2"/>
  <c r="I104" i="2"/>
  <c r="I103" i="2"/>
  <c r="I102" i="2"/>
  <c r="I101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3" i="2"/>
  <c r="I42" i="2"/>
  <c r="I41" i="2"/>
  <c r="I40" i="2"/>
  <c r="I39" i="2"/>
  <c r="I38" i="2"/>
  <c r="I37" i="2"/>
  <c r="I36" i="2"/>
  <c r="I35" i="2"/>
  <c r="I34" i="2"/>
  <c r="I32" i="2"/>
  <c r="I31" i="2"/>
  <c r="I29" i="2"/>
  <c r="I28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27" i="2"/>
  <c r="I26" i="2"/>
  <c r="I25" i="2"/>
  <c r="I24" i="2"/>
  <c r="I23" i="2"/>
  <c r="I22" i="2"/>
  <c r="I21" i="2"/>
  <c r="I20" i="2"/>
  <c r="I19" i="2"/>
  <c r="I18" i="2"/>
  <c r="K91" i="2"/>
  <c r="M91" i="2" s="1"/>
  <c r="N91" i="2" s="1"/>
  <c r="K90" i="2"/>
  <c r="L90" i="2" s="1"/>
  <c r="K89" i="2"/>
  <c r="M89" i="2" s="1"/>
  <c r="N89" i="2" s="1"/>
  <c r="K88" i="2"/>
  <c r="M88" i="2" s="1"/>
  <c r="N88" i="2" s="1"/>
  <c r="K87" i="2"/>
  <c r="M87" i="2" s="1"/>
  <c r="N87" i="2" s="1"/>
  <c r="K86" i="2"/>
  <c r="AO323" i="1"/>
  <c r="AM323" i="1" s="1"/>
  <c r="Y323" i="1"/>
  <c r="T323" i="1"/>
  <c r="O323" i="1"/>
  <c r="F323" i="1"/>
  <c r="AO320" i="1"/>
  <c r="Y320" i="1"/>
  <c r="T320" i="1"/>
  <c r="O320" i="1"/>
  <c r="P320" i="1" s="1"/>
  <c r="F320" i="1"/>
  <c r="AO315" i="1"/>
  <c r="AP315" i="1" s="1"/>
  <c r="Y315" i="1"/>
  <c r="T315" i="1"/>
  <c r="O315" i="1"/>
  <c r="P315" i="1" s="1"/>
  <c r="F315" i="1"/>
  <c r="AO302" i="1"/>
  <c r="Y302" i="1"/>
  <c r="T302" i="1"/>
  <c r="O302" i="1"/>
  <c r="U302" i="1" s="1"/>
  <c r="AB302" i="1" s="1"/>
  <c r="F302" i="1"/>
  <c r="AO299" i="1"/>
  <c r="AP299" i="1" s="1"/>
  <c r="Y299" i="1"/>
  <c r="T299" i="1"/>
  <c r="O299" i="1"/>
  <c r="U299" i="1" s="1"/>
  <c r="AB299" i="1" s="1"/>
  <c r="F299" i="1"/>
  <c r="AO288" i="1"/>
  <c r="AP288" i="1" s="1"/>
  <c r="Y288" i="1"/>
  <c r="T288" i="1"/>
  <c r="O288" i="1"/>
  <c r="U288" i="1" s="1"/>
  <c r="AB288" i="1" s="1"/>
  <c r="F288" i="1"/>
  <c r="AO291" i="1"/>
  <c r="AP291" i="1" s="1"/>
  <c r="Y291" i="1"/>
  <c r="T291" i="1"/>
  <c r="O291" i="1"/>
  <c r="P291" i="1" s="1"/>
  <c r="V291" i="1" s="1"/>
  <c r="AC291" i="1" s="1"/>
  <c r="F291" i="1"/>
  <c r="AO285" i="1"/>
  <c r="AP285" i="1" s="1"/>
  <c r="Y285" i="1"/>
  <c r="T285" i="1"/>
  <c r="O285" i="1"/>
  <c r="F285" i="1"/>
  <c r="Y282" i="1"/>
  <c r="T282" i="1"/>
  <c r="O282" i="1"/>
  <c r="AO282" i="1"/>
  <c r="AM282" i="1" s="1"/>
  <c r="AW282" i="1" s="1"/>
  <c r="F282" i="1"/>
  <c r="AO316" i="1"/>
  <c r="AP316" i="1" s="1"/>
  <c r="Y316" i="1"/>
  <c r="U316" i="1"/>
  <c r="AB316" i="1" s="1"/>
  <c r="F316" i="1"/>
  <c r="AO331" i="1"/>
  <c r="AM331" i="1" s="1"/>
  <c r="Y331" i="1"/>
  <c r="U331" i="1"/>
  <c r="AB331" i="1" s="1"/>
  <c r="F331" i="1"/>
  <c r="U309" i="1"/>
  <c r="V309" i="1" s="1"/>
  <c r="AO309" i="1"/>
  <c r="AP309" i="1" s="1"/>
  <c r="Y309" i="1"/>
  <c r="F309" i="1"/>
  <c r="AO272" i="1"/>
  <c r="AP272" i="1" s="1"/>
  <c r="O272" i="1"/>
  <c r="F272" i="1"/>
  <c r="AO266" i="1"/>
  <c r="Y266" i="1"/>
  <c r="U266" i="1"/>
  <c r="AB266" i="1" s="1"/>
  <c r="F266" i="1"/>
  <c r="AO78" i="1"/>
  <c r="AP78" i="1" s="1"/>
  <c r="Y78" i="1"/>
  <c r="T78" i="1"/>
  <c r="O78" i="1"/>
  <c r="F78" i="1"/>
  <c r="AO76" i="1"/>
  <c r="AP76" i="1" s="1"/>
  <c r="Y76" i="1"/>
  <c r="T76" i="1"/>
  <c r="O76" i="1"/>
  <c r="U76" i="1" s="1"/>
  <c r="AB76" i="1" s="1"/>
  <c r="F76" i="1"/>
  <c r="A4" i="1"/>
  <c r="K95" i="2"/>
  <c r="L95" i="2" s="1"/>
  <c r="K19" i="2"/>
  <c r="M19" i="2" s="1"/>
  <c r="N19" i="2" s="1"/>
  <c r="K20" i="2"/>
  <c r="L20" i="2" s="1"/>
  <c r="K21" i="2"/>
  <c r="M21" i="2" s="1"/>
  <c r="N21" i="2" s="1"/>
  <c r="K22" i="2"/>
  <c r="M22" i="2" s="1"/>
  <c r="N22" i="2" s="1"/>
  <c r="K23" i="2"/>
  <c r="M23" i="2" s="1"/>
  <c r="N23" i="2" s="1"/>
  <c r="K24" i="2"/>
  <c r="L24" i="2" s="1"/>
  <c r="K25" i="2"/>
  <c r="L25" i="2" s="1"/>
  <c r="K26" i="2"/>
  <c r="L26" i="2" s="1"/>
  <c r="K107" i="2"/>
  <c r="L107" i="2" s="1"/>
  <c r="K108" i="2"/>
  <c r="K109" i="2"/>
  <c r="M109" i="2" s="1"/>
  <c r="N109" i="2" s="1"/>
  <c r="K110" i="2"/>
  <c r="L110" i="2" s="1"/>
  <c r="K111" i="2"/>
  <c r="M111" i="2" s="1"/>
  <c r="N111" i="2" s="1"/>
  <c r="K112" i="2"/>
  <c r="L112" i="2" s="1"/>
  <c r="K113" i="2"/>
  <c r="L113" i="2" s="1"/>
  <c r="K114" i="2"/>
  <c r="M114" i="2" s="1"/>
  <c r="N114" i="2" s="1"/>
  <c r="K115" i="2"/>
  <c r="L115" i="2" s="1"/>
  <c r="K116" i="2"/>
  <c r="L116" i="2" s="1"/>
  <c r="K117" i="2"/>
  <c r="M117" i="2" s="1"/>
  <c r="N117" i="2" s="1"/>
  <c r="K118" i="2"/>
  <c r="L118" i="2" s="1"/>
  <c r="K119" i="2"/>
  <c r="L119" i="2" s="1"/>
  <c r="K120" i="2"/>
  <c r="L120" i="2" s="1"/>
  <c r="K121" i="2"/>
  <c r="M121" i="2" s="1"/>
  <c r="N121" i="2" s="1"/>
  <c r="K122" i="2"/>
  <c r="M122" i="2" s="1"/>
  <c r="N122" i="2" s="1"/>
  <c r="K123" i="2"/>
  <c r="L123" i="2" s="1"/>
  <c r="K124" i="2"/>
  <c r="M124" i="2" s="1"/>
  <c r="N124" i="2" s="1"/>
  <c r="K125" i="2"/>
  <c r="L125" i="2" s="1"/>
  <c r="K126" i="2"/>
  <c r="L126" i="2" s="1"/>
  <c r="K127" i="2"/>
  <c r="K128" i="2"/>
  <c r="L128" i="2" s="1"/>
  <c r="K129" i="2"/>
  <c r="L129" i="2" s="1"/>
  <c r="K130" i="2"/>
  <c r="M130" i="2" s="1"/>
  <c r="N130" i="2" s="1"/>
  <c r="K131" i="2"/>
  <c r="L131" i="2" s="1"/>
  <c r="K132" i="2"/>
  <c r="M132" i="2" s="1"/>
  <c r="N132" i="2" s="1"/>
  <c r="K133" i="2"/>
  <c r="M133" i="2" s="1"/>
  <c r="N133" i="2" s="1"/>
  <c r="K134" i="2"/>
  <c r="M134" i="2" s="1"/>
  <c r="N134" i="2" s="1"/>
  <c r="K135" i="2"/>
  <c r="L135" i="2" s="1"/>
  <c r="K136" i="2"/>
  <c r="L136" i="2" s="1"/>
  <c r="K137" i="2"/>
  <c r="M137" i="2" s="1"/>
  <c r="N137" i="2" s="1"/>
  <c r="K138" i="2"/>
  <c r="M138" i="2" s="1"/>
  <c r="N138" i="2" s="1"/>
  <c r="K139" i="2"/>
  <c r="M139" i="2" s="1"/>
  <c r="N139" i="2" s="1"/>
  <c r="K140" i="2"/>
  <c r="L140" i="2" s="1"/>
  <c r="K141" i="2"/>
  <c r="L141" i="2" s="1"/>
  <c r="K142" i="2"/>
  <c r="M142" i="2" s="1"/>
  <c r="N142" i="2" s="1"/>
  <c r="K143" i="2"/>
  <c r="L143" i="2" s="1"/>
  <c r="K144" i="2"/>
  <c r="L144" i="2" s="1"/>
  <c r="K145" i="2"/>
  <c r="M145" i="2" s="1"/>
  <c r="N145" i="2" s="1"/>
  <c r="K146" i="2"/>
  <c r="M146" i="2" s="1"/>
  <c r="N146" i="2" s="1"/>
  <c r="K147" i="2"/>
  <c r="L147" i="2" s="1"/>
  <c r="K148" i="2"/>
  <c r="M148" i="2" s="1"/>
  <c r="N148" i="2" s="1"/>
  <c r="K29" i="2"/>
  <c r="L29" i="2" s="1"/>
  <c r="K31" i="2"/>
  <c r="L31" i="2" s="1"/>
  <c r="K32" i="2"/>
  <c r="L32" i="2" s="1"/>
  <c r="K34" i="2"/>
  <c r="L34" i="2" s="1"/>
  <c r="K35" i="2"/>
  <c r="L35" i="2" s="1"/>
  <c r="K36" i="2"/>
  <c r="L36" i="2" s="1"/>
  <c r="K37" i="2"/>
  <c r="M37" i="2" s="1"/>
  <c r="N37" i="2" s="1"/>
  <c r="K38" i="2"/>
  <c r="L38" i="2" s="1"/>
  <c r="K39" i="2"/>
  <c r="L39" i="2" s="1"/>
  <c r="K40" i="2"/>
  <c r="M40" i="2" s="1"/>
  <c r="N40" i="2" s="1"/>
  <c r="K41" i="2"/>
  <c r="M41" i="2" s="1"/>
  <c r="N41" i="2" s="1"/>
  <c r="K42" i="2"/>
  <c r="L42" i="2" s="1"/>
  <c r="K43" i="2"/>
  <c r="M43" i="2" s="1"/>
  <c r="N43" i="2" s="1"/>
  <c r="K45" i="2"/>
  <c r="L45" i="2" s="1"/>
  <c r="K46" i="2"/>
  <c r="M46" i="2" s="1"/>
  <c r="N46" i="2" s="1"/>
  <c r="K47" i="2"/>
  <c r="L47" i="2" s="1"/>
  <c r="K48" i="2"/>
  <c r="L48" i="2" s="1"/>
  <c r="K49" i="2"/>
  <c r="L49" i="2" s="1"/>
  <c r="K50" i="2"/>
  <c r="K51" i="2"/>
  <c r="M51" i="2" s="1"/>
  <c r="N51" i="2" s="1"/>
  <c r="K52" i="2"/>
  <c r="L52" i="2" s="1"/>
  <c r="K53" i="2"/>
  <c r="M53" i="2" s="1"/>
  <c r="N53" i="2" s="1"/>
  <c r="K54" i="2"/>
  <c r="L54" i="2" s="1"/>
  <c r="K55" i="2"/>
  <c r="L55" i="2" s="1"/>
  <c r="K56" i="2"/>
  <c r="M56" i="2" s="1"/>
  <c r="N56" i="2" s="1"/>
  <c r="K57" i="2"/>
  <c r="L57" i="2" s="1"/>
  <c r="K58" i="2"/>
  <c r="K59" i="2"/>
  <c r="L59" i="2" s="1"/>
  <c r="K60" i="2"/>
  <c r="M60" i="2" s="1"/>
  <c r="N60" i="2" s="1"/>
  <c r="K61" i="2"/>
  <c r="M61" i="2" s="1"/>
  <c r="N61" i="2" s="1"/>
  <c r="K62" i="2"/>
  <c r="K63" i="2"/>
  <c r="L63" i="2" s="1"/>
  <c r="K64" i="2"/>
  <c r="L64" i="2" s="1"/>
  <c r="K65" i="2"/>
  <c r="L65" i="2" s="1"/>
  <c r="K66" i="2"/>
  <c r="M66" i="2" s="1"/>
  <c r="N66" i="2" s="1"/>
  <c r="K67" i="2"/>
  <c r="M67" i="2" s="1"/>
  <c r="N67" i="2" s="1"/>
  <c r="K68" i="2"/>
  <c r="L68" i="2" s="1"/>
  <c r="K69" i="2"/>
  <c r="L69" i="2" s="1"/>
  <c r="K70" i="2"/>
  <c r="M70" i="2" s="1"/>
  <c r="N70" i="2" s="1"/>
  <c r="K71" i="2"/>
  <c r="M71" i="2" s="1"/>
  <c r="N71" i="2" s="1"/>
  <c r="K72" i="2"/>
  <c r="M72" i="2" s="1"/>
  <c r="N72" i="2" s="1"/>
  <c r="K73" i="2"/>
  <c r="L73" i="2" s="1"/>
  <c r="K74" i="2"/>
  <c r="M74" i="2" s="1"/>
  <c r="N74" i="2" s="1"/>
  <c r="K75" i="2"/>
  <c r="L75" i="2" s="1"/>
  <c r="K76" i="2"/>
  <c r="M76" i="2" s="1"/>
  <c r="N76" i="2" s="1"/>
  <c r="K77" i="2"/>
  <c r="L77" i="2" s="1"/>
  <c r="K78" i="2"/>
  <c r="L78" i="2" s="1"/>
  <c r="K79" i="2"/>
  <c r="M79" i="2" s="1"/>
  <c r="N79" i="2" s="1"/>
  <c r="K80" i="2"/>
  <c r="M80" i="2" s="1"/>
  <c r="N80" i="2" s="1"/>
  <c r="K81" i="2"/>
  <c r="L81" i="2" s="1"/>
  <c r="K82" i="2"/>
  <c r="L82" i="2" s="1"/>
  <c r="K83" i="2"/>
  <c r="L83" i="2" s="1"/>
  <c r="K84" i="2"/>
  <c r="M84" i="2" s="1"/>
  <c r="N84" i="2" s="1"/>
  <c r="K85" i="2"/>
  <c r="L85" i="2" s="1"/>
  <c r="K92" i="2"/>
  <c r="L92" i="2" s="1"/>
  <c r="K93" i="2"/>
  <c r="M93" i="2" s="1"/>
  <c r="N93" i="2" s="1"/>
  <c r="K94" i="2"/>
  <c r="L94" i="2" s="1"/>
  <c r="K96" i="2"/>
  <c r="M96" i="2" s="1"/>
  <c r="N96" i="2" s="1"/>
  <c r="K97" i="2"/>
  <c r="M97" i="2" s="1"/>
  <c r="N97" i="2" s="1"/>
  <c r="K101" i="2"/>
  <c r="M101" i="2" s="1"/>
  <c r="N101" i="2" s="1"/>
  <c r="K102" i="2"/>
  <c r="M102" i="2" s="1"/>
  <c r="N102" i="2" s="1"/>
  <c r="K103" i="2"/>
  <c r="M103" i="2" s="1"/>
  <c r="N103" i="2" s="1"/>
  <c r="K104" i="2"/>
  <c r="L104" i="2" s="1"/>
  <c r="K105" i="2"/>
  <c r="M105" i="2" s="1"/>
  <c r="N105" i="2" s="1"/>
  <c r="K149" i="2"/>
  <c r="L149" i="2" s="1"/>
  <c r="K150" i="2"/>
  <c r="L150" i="2" s="1"/>
  <c r="K154" i="2"/>
  <c r="L154" i="2" s="1"/>
  <c r="K156" i="2"/>
  <c r="M156" i="2" s="1"/>
  <c r="N156" i="2" s="1"/>
  <c r="K157" i="2"/>
  <c r="M157" i="2" s="1"/>
  <c r="N157" i="2" s="1"/>
  <c r="K158" i="2"/>
  <c r="L158" i="2" s="1"/>
  <c r="K159" i="2"/>
  <c r="M159" i="2" s="1"/>
  <c r="N159" i="2" s="1"/>
  <c r="K160" i="2"/>
  <c r="L160" i="2" s="1"/>
  <c r="K161" i="2"/>
  <c r="L161" i="2" s="1"/>
  <c r="K162" i="2"/>
  <c r="M162" i="2" s="1"/>
  <c r="N162" i="2" s="1"/>
  <c r="K163" i="2"/>
  <c r="L163" i="2" s="1"/>
  <c r="K164" i="2"/>
  <c r="M164" i="2" s="1"/>
  <c r="N164" i="2" s="1"/>
  <c r="K165" i="2"/>
  <c r="M165" i="2" s="1"/>
  <c r="N165" i="2" s="1"/>
  <c r="K166" i="2"/>
  <c r="L166" i="2" s="1"/>
  <c r="M166" i="2"/>
  <c r="N166" i="2" s="1"/>
  <c r="K167" i="2"/>
  <c r="M167" i="2" s="1"/>
  <c r="N167" i="2" s="1"/>
  <c r="K168" i="2"/>
  <c r="M168" i="2" s="1"/>
  <c r="N168" i="2" s="1"/>
  <c r="K169" i="2"/>
  <c r="M169" i="2" s="1"/>
  <c r="N169" i="2" s="1"/>
  <c r="K170" i="2"/>
  <c r="M170" i="2" s="1"/>
  <c r="N170" i="2" s="1"/>
  <c r="K171" i="2"/>
  <c r="M171" i="2" s="1"/>
  <c r="N171" i="2" s="1"/>
  <c r="K172" i="2"/>
  <c r="L172" i="2" s="1"/>
  <c r="K173" i="2"/>
  <c r="M173" i="2" s="1"/>
  <c r="N173" i="2" s="1"/>
  <c r="K174" i="2"/>
  <c r="L174" i="2" s="1"/>
  <c r="K175" i="2"/>
  <c r="M175" i="2" s="1"/>
  <c r="N175" i="2" s="1"/>
  <c r="K176" i="2"/>
  <c r="L176" i="2" s="1"/>
  <c r="K177" i="2"/>
  <c r="M177" i="2" s="1"/>
  <c r="N177" i="2" s="1"/>
  <c r="K178" i="2"/>
  <c r="M178" i="2" s="1"/>
  <c r="N178" i="2" s="1"/>
  <c r="K179" i="2"/>
  <c r="L179" i="2" s="1"/>
  <c r="K180" i="2"/>
  <c r="M180" i="2" s="1"/>
  <c r="N180" i="2" s="1"/>
  <c r="K181" i="2"/>
  <c r="M181" i="2" s="1"/>
  <c r="N181" i="2" s="1"/>
  <c r="K182" i="2"/>
  <c r="M182" i="2" s="1"/>
  <c r="N182" i="2" s="1"/>
  <c r="K183" i="2"/>
  <c r="L183" i="2" s="1"/>
  <c r="K184" i="2"/>
  <c r="M184" i="2" s="1"/>
  <c r="N184" i="2" s="1"/>
  <c r="K185" i="2"/>
  <c r="L185" i="2" s="1"/>
  <c r="K186" i="2"/>
  <c r="L186" i="2" s="1"/>
  <c r="K187" i="2"/>
  <c r="M187" i="2" s="1"/>
  <c r="N187" i="2" s="1"/>
  <c r="K188" i="2"/>
  <c r="L188" i="2" s="1"/>
  <c r="K189" i="2"/>
  <c r="L189" i="2" s="1"/>
  <c r="K190" i="2"/>
  <c r="L190" i="2" s="1"/>
  <c r="K191" i="2"/>
  <c r="M191" i="2" s="1"/>
  <c r="N191" i="2" s="1"/>
  <c r="K192" i="2"/>
  <c r="L192" i="2" s="1"/>
  <c r="K193" i="2"/>
  <c r="M193" i="2" s="1"/>
  <c r="N193" i="2" s="1"/>
  <c r="K194" i="2"/>
  <c r="L194" i="2" s="1"/>
  <c r="K195" i="2"/>
  <c r="L195" i="2" s="1"/>
  <c r="K196" i="2"/>
  <c r="M196" i="2" s="1"/>
  <c r="N196" i="2" s="1"/>
  <c r="K197" i="2"/>
  <c r="M197" i="2" s="1"/>
  <c r="N197" i="2" s="1"/>
  <c r="K198" i="2"/>
  <c r="L198" i="2" s="1"/>
  <c r="K199" i="2"/>
  <c r="L199" i="2" s="1"/>
  <c r="K200" i="2"/>
  <c r="M200" i="2" s="1"/>
  <c r="N200" i="2" s="1"/>
  <c r="K201" i="2"/>
  <c r="L201" i="2" s="1"/>
  <c r="K202" i="2"/>
  <c r="L202" i="2" s="1"/>
  <c r="K203" i="2"/>
  <c r="M203" i="2" s="1"/>
  <c r="N203" i="2" s="1"/>
  <c r="K204" i="2"/>
  <c r="L204" i="2" s="1"/>
  <c r="K205" i="2"/>
  <c r="L205" i="2" s="1"/>
  <c r="K206" i="2"/>
  <c r="M206" i="2" s="1"/>
  <c r="N206" i="2" s="1"/>
  <c r="K207" i="2"/>
  <c r="L207" i="2" s="1"/>
  <c r="K208" i="2"/>
  <c r="M208" i="2" s="1"/>
  <c r="N208" i="2" s="1"/>
  <c r="K209" i="2"/>
  <c r="L209" i="2" s="1"/>
  <c r="K210" i="2"/>
  <c r="L210" i="2" s="1"/>
  <c r="K211" i="2"/>
  <c r="L211" i="2" s="1"/>
  <c r="K212" i="2"/>
  <c r="M212" i="2" s="1"/>
  <c r="N212" i="2" s="1"/>
  <c r="K213" i="2"/>
  <c r="K214" i="2"/>
  <c r="M214" i="2" s="1"/>
  <c r="N214" i="2" s="1"/>
  <c r="K215" i="2"/>
  <c r="L215" i="2" s="1"/>
  <c r="K216" i="2"/>
  <c r="L216" i="2" s="1"/>
  <c r="K217" i="2"/>
  <c r="L217" i="2" s="1"/>
  <c r="K218" i="2"/>
  <c r="M218" i="2" s="1"/>
  <c r="N218" i="2" s="1"/>
  <c r="K220" i="2"/>
  <c r="L220" i="2" s="1"/>
  <c r="K221" i="2"/>
  <c r="M221" i="2" s="1"/>
  <c r="N221" i="2" s="1"/>
  <c r="K222" i="2"/>
  <c r="M222" i="2" s="1"/>
  <c r="N222" i="2" s="1"/>
  <c r="K223" i="2"/>
  <c r="L223" i="2" s="1"/>
  <c r="K224" i="2"/>
  <c r="L224" i="2" s="1"/>
  <c r="K225" i="2"/>
  <c r="M225" i="2" s="1"/>
  <c r="N225" i="2" s="1"/>
  <c r="K226" i="2"/>
  <c r="M226" i="2" s="1"/>
  <c r="N226" i="2" s="1"/>
  <c r="K227" i="2"/>
  <c r="L227" i="2" s="1"/>
  <c r="K228" i="2"/>
  <c r="M228" i="2" s="1"/>
  <c r="N228" i="2" s="1"/>
  <c r="K229" i="2"/>
  <c r="M229" i="2" s="1"/>
  <c r="N229" i="2" s="1"/>
  <c r="K230" i="2"/>
  <c r="M230" i="2" s="1"/>
  <c r="N230" i="2" s="1"/>
  <c r="K231" i="2"/>
  <c r="L231" i="2" s="1"/>
  <c r="K232" i="2"/>
  <c r="L232" i="2" s="1"/>
  <c r="F19" i="1"/>
  <c r="O19" i="1"/>
  <c r="AB19" i="1" s="1"/>
  <c r="AO19" i="1"/>
  <c r="AP19" i="1" s="1"/>
  <c r="F20" i="1"/>
  <c r="O20" i="1"/>
  <c r="P20" i="1" s="1"/>
  <c r="V20" i="1" s="1"/>
  <c r="T20" i="1"/>
  <c r="Y20" i="1"/>
  <c r="AO20" i="1"/>
  <c r="AM20" i="1" s="1"/>
  <c r="F22" i="1"/>
  <c r="O22" i="1"/>
  <c r="AB22" i="1" s="1"/>
  <c r="AO22" i="1"/>
  <c r="AP22" i="1" s="1"/>
  <c r="F23" i="1"/>
  <c r="O23" i="1"/>
  <c r="P23" i="1" s="1"/>
  <c r="V23" i="1" s="1"/>
  <c r="T23" i="1"/>
  <c r="Y23" i="1"/>
  <c r="AO23" i="1"/>
  <c r="AM23" i="1" s="1"/>
  <c r="F24" i="1"/>
  <c r="O24" i="1"/>
  <c r="AB24" i="1" s="1"/>
  <c r="AO24" i="1"/>
  <c r="AM24" i="1" s="1"/>
  <c r="F25" i="1"/>
  <c r="O25" i="1"/>
  <c r="AB25" i="1" s="1"/>
  <c r="AO25" i="1"/>
  <c r="F26" i="1"/>
  <c r="O26" i="1"/>
  <c r="U26" i="1" s="1"/>
  <c r="T26" i="1"/>
  <c r="AO26" i="1"/>
  <c r="AM26" i="1" s="1"/>
  <c r="F27" i="1"/>
  <c r="O27" i="1"/>
  <c r="U27" i="1" s="1"/>
  <c r="AB27" i="1" s="1"/>
  <c r="T27" i="1"/>
  <c r="AO27" i="1"/>
  <c r="F28" i="1"/>
  <c r="O28" i="1"/>
  <c r="U28" i="1" s="1"/>
  <c r="AB28" i="1" s="1"/>
  <c r="T28" i="1"/>
  <c r="AO28" i="1"/>
  <c r="AM28" i="1" s="1"/>
  <c r="AW28" i="1" s="1"/>
  <c r="F29" i="1"/>
  <c r="O29" i="1"/>
  <c r="P29" i="1" s="1"/>
  <c r="T29" i="1"/>
  <c r="AO29" i="1"/>
  <c r="AP29" i="1" s="1"/>
  <c r="F32" i="1"/>
  <c r="O32" i="1"/>
  <c r="AO32" i="1"/>
  <c r="AP32" i="1" s="1"/>
  <c r="F33" i="1"/>
  <c r="O33" i="1"/>
  <c r="U33" i="1" s="1"/>
  <c r="T33" i="1"/>
  <c r="Y33" i="1"/>
  <c r="AO33" i="1"/>
  <c r="AP33" i="1" s="1"/>
  <c r="F34" i="1"/>
  <c r="O34" i="1"/>
  <c r="AB34" i="1" s="1"/>
  <c r="AO34" i="1"/>
  <c r="AP34" i="1" s="1"/>
  <c r="F35" i="1"/>
  <c r="O35" i="1"/>
  <c r="U35" i="1" s="1"/>
  <c r="T35" i="1"/>
  <c r="Y35" i="1"/>
  <c r="AO35" i="1"/>
  <c r="F36" i="1"/>
  <c r="O36" i="1"/>
  <c r="AB36" i="1" s="1"/>
  <c r="AO36" i="1"/>
  <c r="F37" i="1"/>
  <c r="O37" i="1"/>
  <c r="AO37" i="1"/>
  <c r="AM37" i="1" s="1"/>
  <c r="F38" i="1"/>
  <c r="O38" i="1"/>
  <c r="T38" i="1"/>
  <c r="Y38" i="1"/>
  <c r="AO38" i="1"/>
  <c r="AP38" i="1" s="1"/>
  <c r="F39" i="1"/>
  <c r="O39" i="1"/>
  <c r="T39" i="1"/>
  <c r="Y39" i="1"/>
  <c r="AO39" i="1"/>
  <c r="AP39" i="1" s="1"/>
  <c r="F40" i="1"/>
  <c r="O40" i="1"/>
  <c r="P40" i="1" s="1"/>
  <c r="AC40" i="1" s="1"/>
  <c r="AO40" i="1"/>
  <c r="AM40" i="1" s="1"/>
  <c r="AW40" i="1" s="1"/>
  <c r="F41" i="1"/>
  <c r="O41" i="1"/>
  <c r="P41" i="1" s="1"/>
  <c r="V41" i="1" s="1"/>
  <c r="AC41" i="1" s="1"/>
  <c r="T41" i="1"/>
  <c r="Y41" i="1"/>
  <c r="AO41" i="1"/>
  <c r="F42" i="1"/>
  <c r="O42" i="1"/>
  <c r="P42" i="1" s="1"/>
  <c r="AO42" i="1"/>
  <c r="AM42" i="1" s="1"/>
  <c r="F43" i="1"/>
  <c r="O43" i="1"/>
  <c r="AB43" i="1" s="1"/>
  <c r="AO43" i="1"/>
  <c r="AM43" i="1" s="1"/>
  <c r="AN43" i="1" s="1"/>
  <c r="F44" i="1"/>
  <c r="O44" i="1"/>
  <c r="U44" i="1" s="1"/>
  <c r="AB44" i="1" s="1"/>
  <c r="T44" i="1"/>
  <c r="AO44" i="1"/>
  <c r="F45" i="1"/>
  <c r="O45" i="1"/>
  <c r="AB45" i="1" s="1"/>
  <c r="AO45" i="1"/>
  <c r="AP45" i="1" s="1"/>
  <c r="F46" i="1"/>
  <c r="O46" i="1"/>
  <c r="AB46" i="1" s="1"/>
  <c r="AO46" i="1"/>
  <c r="AM46" i="1" s="1"/>
  <c r="F48" i="1"/>
  <c r="O48" i="1"/>
  <c r="AB48" i="1" s="1"/>
  <c r="AO48" i="1"/>
  <c r="AM48" i="1" s="1"/>
  <c r="AN48" i="1" s="1"/>
  <c r="F49" i="1"/>
  <c r="O49" i="1"/>
  <c r="T49" i="1"/>
  <c r="AO49" i="1"/>
  <c r="AP49" i="1" s="1"/>
  <c r="F50" i="1"/>
  <c r="O50" i="1"/>
  <c r="P50" i="1" s="1"/>
  <c r="Q50" i="1" s="1"/>
  <c r="AO50" i="1"/>
  <c r="AP50" i="1" s="1"/>
  <c r="F51" i="1"/>
  <c r="O51" i="1"/>
  <c r="P51" i="1" s="1"/>
  <c r="AC51" i="1" s="1"/>
  <c r="AO51" i="1"/>
  <c r="F52" i="1"/>
  <c r="O52" i="1"/>
  <c r="P52" i="1" s="1"/>
  <c r="V52" i="1" s="1"/>
  <c r="W52" i="1" s="1"/>
  <c r="AD52" i="1" s="1"/>
  <c r="T52" i="1"/>
  <c r="Y52" i="1"/>
  <c r="AO52" i="1"/>
  <c r="AP52" i="1" s="1"/>
  <c r="F53" i="1"/>
  <c r="O53" i="1"/>
  <c r="AB53" i="1" s="1"/>
  <c r="AO53" i="1"/>
  <c r="AM53" i="1" s="1"/>
  <c r="F55" i="1"/>
  <c r="O55" i="1"/>
  <c r="AB55" i="1" s="1"/>
  <c r="AO55" i="1"/>
  <c r="AM55" i="1" s="1"/>
  <c r="AN55" i="1" s="1"/>
  <c r="F56" i="1"/>
  <c r="O56" i="1"/>
  <c r="AB56" i="1" s="1"/>
  <c r="AO56" i="1"/>
  <c r="AM56" i="1" s="1"/>
  <c r="AN56" i="1" s="1"/>
  <c r="F57" i="1"/>
  <c r="O57" i="1"/>
  <c r="P57" i="1" s="1"/>
  <c r="AO57" i="1"/>
  <c r="AM57" i="1" s="1"/>
  <c r="AN57" i="1" s="1"/>
  <c r="F58" i="1"/>
  <c r="O58" i="1"/>
  <c r="P58" i="1" s="1"/>
  <c r="Q58" i="1" s="1"/>
  <c r="AD58" i="1" s="1"/>
  <c r="AO58" i="1"/>
  <c r="AM58" i="1" s="1"/>
  <c r="AW58" i="1" s="1"/>
  <c r="F59" i="1"/>
  <c r="O59" i="1"/>
  <c r="T59" i="1"/>
  <c r="Y59" i="1"/>
  <c r="AO59" i="1"/>
  <c r="AM59" i="1" s="1"/>
  <c r="AN59" i="1" s="1"/>
  <c r="F60" i="1"/>
  <c r="O60" i="1"/>
  <c r="AO60" i="1"/>
  <c r="AM60" i="1" s="1"/>
  <c r="AN60" i="1" s="1"/>
  <c r="F61" i="1"/>
  <c r="O61" i="1"/>
  <c r="AB61" i="1" s="1"/>
  <c r="AO61" i="1"/>
  <c r="AP61" i="1" s="1"/>
  <c r="F62" i="1"/>
  <c r="O62" i="1"/>
  <c r="P62" i="1" s="1"/>
  <c r="AO62" i="1"/>
  <c r="F63" i="1"/>
  <c r="O63" i="1"/>
  <c r="U63" i="1" s="1"/>
  <c r="AB63" i="1" s="1"/>
  <c r="T63" i="1"/>
  <c r="Y63" i="1"/>
  <c r="AO63" i="1"/>
  <c r="AP63" i="1" s="1"/>
  <c r="F64" i="1"/>
  <c r="O64" i="1"/>
  <c r="U64" i="1" s="1"/>
  <c r="AB64" i="1" s="1"/>
  <c r="T64" i="1"/>
  <c r="Y64" i="1"/>
  <c r="AO64" i="1"/>
  <c r="AM64" i="1" s="1"/>
  <c r="F65" i="1"/>
  <c r="O65" i="1"/>
  <c r="P65" i="1" s="1"/>
  <c r="AC65" i="1" s="1"/>
  <c r="AO65" i="1"/>
  <c r="AM65" i="1" s="1"/>
  <c r="AN65" i="1" s="1"/>
  <c r="F66" i="1"/>
  <c r="O66" i="1"/>
  <c r="AO66" i="1"/>
  <c r="AM66" i="1" s="1"/>
  <c r="F69" i="1"/>
  <c r="O69" i="1"/>
  <c r="P69" i="1" s="1"/>
  <c r="AO69" i="1"/>
  <c r="AP69" i="1" s="1"/>
  <c r="F70" i="1"/>
  <c r="O70" i="1"/>
  <c r="AO70" i="1"/>
  <c r="AP70" i="1" s="1"/>
  <c r="F71" i="1"/>
  <c r="O71" i="1"/>
  <c r="AO71" i="1"/>
  <c r="AP71" i="1" s="1"/>
  <c r="F72" i="1"/>
  <c r="O72" i="1"/>
  <c r="P72" i="1" s="1"/>
  <c r="AC72" i="1" s="1"/>
  <c r="AO72" i="1"/>
  <c r="AP72" i="1" s="1"/>
  <c r="F73" i="1"/>
  <c r="O73" i="1"/>
  <c r="AB73" i="1" s="1"/>
  <c r="AO73" i="1"/>
  <c r="F74" i="1"/>
  <c r="O74" i="1"/>
  <c r="AB74" i="1" s="1"/>
  <c r="AO74" i="1"/>
  <c r="AP74" i="1" s="1"/>
  <c r="F247" i="1"/>
  <c r="O247" i="1"/>
  <c r="AO247" i="1"/>
  <c r="AP247" i="1" s="1"/>
  <c r="F248" i="1"/>
  <c r="O248" i="1"/>
  <c r="P248" i="1" s="1"/>
  <c r="T248" i="1"/>
  <c r="Y248" i="1"/>
  <c r="AO248" i="1"/>
  <c r="AM248" i="1" s="1"/>
  <c r="F249" i="1"/>
  <c r="O249" i="1"/>
  <c r="AO249" i="1"/>
  <c r="AP249" i="1" s="1"/>
  <c r="F250" i="1"/>
  <c r="O250" i="1"/>
  <c r="P250" i="1" s="1"/>
  <c r="V250" i="1" s="1"/>
  <c r="W250" i="1" s="1"/>
  <c r="T250" i="1"/>
  <c r="Y250" i="1"/>
  <c r="AO250" i="1"/>
  <c r="F252" i="1"/>
  <c r="O252" i="1"/>
  <c r="AB252" i="1" s="1"/>
  <c r="AO252" i="1"/>
  <c r="AP252" i="1" s="1"/>
  <c r="F253" i="1"/>
  <c r="O253" i="1"/>
  <c r="P253" i="1" s="1"/>
  <c r="AC253" i="1" s="1"/>
  <c r="AO253" i="1"/>
  <c r="AM253" i="1" s="1"/>
  <c r="F254" i="1"/>
  <c r="O254" i="1"/>
  <c r="AO254" i="1"/>
  <c r="AM254" i="1" s="1"/>
  <c r="AN254" i="1" s="1"/>
  <c r="F176" i="1"/>
  <c r="O176" i="1"/>
  <c r="P176" i="1" s="1"/>
  <c r="V176" i="1" s="1"/>
  <c r="T176" i="1"/>
  <c r="Y176" i="1"/>
  <c r="AO176" i="1"/>
  <c r="AM176" i="1" s="1"/>
  <c r="AN176" i="1" s="1"/>
  <c r="F177" i="1"/>
  <c r="O177" i="1"/>
  <c r="P177" i="1" s="1"/>
  <c r="AC177" i="1" s="1"/>
  <c r="AO177" i="1"/>
  <c r="AP177" i="1" s="1"/>
  <c r="F178" i="1"/>
  <c r="O178" i="1"/>
  <c r="AO178" i="1"/>
  <c r="AM178" i="1" s="1"/>
  <c r="AN178" i="1" s="1"/>
  <c r="F179" i="1"/>
  <c r="O179" i="1"/>
  <c r="P179" i="1" s="1"/>
  <c r="T179" i="1"/>
  <c r="Y179" i="1"/>
  <c r="AO179" i="1"/>
  <c r="F180" i="1"/>
  <c r="O180" i="1"/>
  <c r="P180" i="1" s="1"/>
  <c r="Q180" i="1" s="1"/>
  <c r="AD180" i="1" s="1"/>
  <c r="AO180" i="1"/>
  <c r="AP180" i="1" s="1"/>
  <c r="F182" i="1"/>
  <c r="O182" i="1"/>
  <c r="P182" i="1" s="1"/>
  <c r="AO182" i="1"/>
  <c r="F183" i="1"/>
  <c r="O183" i="1"/>
  <c r="U183" i="1" s="1"/>
  <c r="AB183" i="1" s="1"/>
  <c r="T183" i="1"/>
  <c r="Y183" i="1"/>
  <c r="AO183" i="1"/>
  <c r="AM183" i="1" s="1"/>
  <c r="AN183" i="1" s="1"/>
  <c r="F184" i="1"/>
  <c r="O184" i="1"/>
  <c r="U184" i="1" s="1"/>
  <c r="AB184" i="1" s="1"/>
  <c r="T184" i="1"/>
  <c r="Y184" i="1"/>
  <c r="AO184" i="1"/>
  <c r="AM184" i="1" s="1"/>
  <c r="AN184" i="1" s="1"/>
  <c r="F185" i="1"/>
  <c r="O185" i="1"/>
  <c r="AB185" i="1" s="1"/>
  <c r="AO185" i="1"/>
  <c r="AP185" i="1" s="1"/>
  <c r="F187" i="1"/>
  <c r="O187" i="1"/>
  <c r="P187" i="1" s="1"/>
  <c r="AC187" i="1" s="1"/>
  <c r="AO187" i="1"/>
  <c r="AP187" i="1" s="1"/>
  <c r="F188" i="1"/>
  <c r="O188" i="1"/>
  <c r="U188" i="1" s="1"/>
  <c r="AB188" i="1" s="1"/>
  <c r="T188" i="1"/>
  <c r="Y188" i="1"/>
  <c r="AO188" i="1"/>
  <c r="AP188" i="1" s="1"/>
  <c r="F189" i="1"/>
  <c r="O189" i="1"/>
  <c r="P189" i="1" s="1"/>
  <c r="V189" i="1" s="1"/>
  <c r="AC189" i="1" s="1"/>
  <c r="T189" i="1"/>
  <c r="Y189" i="1"/>
  <c r="AO189" i="1"/>
  <c r="AP189" i="1" s="1"/>
  <c r="F190" i="1"/>
  <c r="O190" i="1"/>
  <c r="P190" i="1" s="1"/>
  <c r="AO190" i="1"/>
  <c r="AP190" i="1" s="1"/>
  <c r="F193" i="1"/>
  <c r="O193" i="1"/>
  <c r="AB193" i="1" s="1"/>
  <c r="AO193" i="1"/>
  <c r="AP193" i="1" s="1"/>
  <c r="F196" i="1"/>
  <c r="O196" i="1"/>
  <c r="AB196" i="1" s="1"/>
  <c r="AO196" i="1"/>
  <c r="AP196" i="1" s="1"/>
  <c r="F197" i="1"/>
  <c r="O197" i="1"/>
  <c r="AB197" i="1" s="1"/>
  <c r="AO197" i="1"/>
  <c r="AP197" i="1" s="1"/>
  <c r="F198" i="1"/>
  <c r="O198" i="1"/>
  <c r="P198" i="1" s="1"/>
  <c r="AO198" i="1"/>
  <c r="AP198" i="1" s="1"/>
  <c r="F199" i="1"/>
  <c r="O199" i="1"/>
  <c r="AB199" i="1" s="1"/>
  <c r="AO199" i="1"/>
  <c r="F200" i="1"/>
  <c r="O200" i="1"/>
  <c r="P200" i="1" s="1"/>
  <c r="T200" i="1"/>
  <c r="Y200" i="1"/>
  <c r="AO200" i="1"/>
  <c r="AM200" i="1" s="1"/>
  <c r="F201" i="1"/>
  <c r="O201" i="1"/>
  <c r="P201" i="1" s="1"/>
  <c r="Q201" i="1" s="1"/>
  <c r="T201" i="1"/>
  <c r="Y201" i="1"/>
  <c r="AO201" i="1"/>
  <c r="AP201" i="1" s="1"/>
  <c r="F202" i="1"/>
  <c r="O202" i="1"/>
  <c r="AO202" i="1"/>
  <c r="AP202" i="1" s="1"/>
  <c r="F203" i="1"/>
  <c r="O203" i="1"/>
  <c r="AO203" i="1"/>
  <c r="AP203" i="1" s="1"/>
  <c r="F204" i="1"/>
  <c r="O204" i="1"/>
  <c r="P204" i="1" s="1"/>
  <c r="AO204" i="1"/>
  <c r="F205" i="1"/>
  <c r="O205" i="1"/>
  <c r="U205" i="1" s="1"/>
  <c r="AB205" i="1" s="1"/>
  <c r="T205" i="1"/>
  <c r="Y205" i="1"/>
  <c r="AO205" i="1"/>
  <c r="AM205" i="1" s="1"/>
  <c r="AN205" i="1" s="1"/>
  <c r="F206" i="1"/>
  <c r="O206" i="1"/>
  <c r="T206" i="1"/>
  <c r="Y206" i="1"/>
  <c r="AO206" i="1"/>
  <c r="AM206" i="1" s="1"/>
  <c r="AN206" i="1" s="1"/>
  <c r="F207" i="1"/>
  <c r="O207" i="1"/>
  <c r="AB207" i="1" s="1"/>
  <c r="AO207" i="1"/>
  <c r="AP207" i="1" s="1"/>
  <c r="F208" i="1"/>
  <c r="O208" i="1"/>
  <c r="P208" i="1" s="1"/>
  <c r="AO208" i="1"/>
  <c r="AM208" i="1" s="1"/>
  <c r="F209" i="1"/>
  <c r="O209" i="1"/>
  <c r="P209" i="1" s="1"/>
  <c r="AO209" i="1"/>
  <c r="AP209" i="1" s="1"/>
  <c r="F210" i="1"/>
  <c r="O210" i="1"/>
  <c r="P210" i="1" s="1"/>
  <c r="AO210" i="1"/>
  <c r="AM210" i="1" s="1"/>
  <c r="AW210" i="1" s="1"/>
  <c r="F213" i="1"/>
  <c r="O213" i="1"/>
  <c r="AO213" i="1"/>
  <c r="AP213" i="1" s="1"/>
  <c r="F214" i="1"/>
  <c r="O214" i="1"/>
  <c r="T214" i="1"/>
  <c r="Y214" i="1"/>
  <c r="AO214" i="1"/>
  <c r="AM214" i="1" s="1"/>
  <c r="AN214" i="1" s="1"/>
  <c r="F215" i="1"/>
  <c r="O215" i="1"/>
  <c r="U215" i="1" s="1"/>
  <c r="AB215" i="1" s="1"/>
  <c r="T215" i="1"/>
  <c r="Y215" i="1"/>
  <c r="AO215" i="1"/>
  <c r="F216" i="1"/>
  <c r="O216" i="1"/>
  <c r="P216" i="1" s="1"/>
  <c r="AC216" i="1" s="1"/>
  <c r="AO216" i="1"/>
  <c r="F217" i="1"/>
  <c r="O217" i="1"/>
  <c r="AB217" i="1" s="1"/>
  <c r="AO217" i="1"/>
  <c r="AP217" i="1" s="1"/>
  <c r="F218" i="1"/>
  <c r="O218" i="1"/>
  <c r="AB218" i="1" s="1"/>
  <c r="AO218" i="1"/>
  <c r="AM218" i="1" s="1"/>
  <c r="F219" i="1"/>
  <c r="O219" i="1"/>
  <c r="T219" i="1"/>
  <c r="Y219" i="1"/>
  <c r="AO219" i="1"/>
  <c r="AM219" i="1" s="1"/>
  <c r="AN219" i="1" s="1"/>
  <c r="F220" i="1"/>
  <c r="O220" i="1"/>
  <c r="P220" i="1" s="1"/>
  <c r="Q220" i="1" s="1"/>
  <c r="T220" i="1"/>
  <c r="Y220" i="1"/>
  <c r="AO220" i="1"/>
  <c r="AM220" i="1" s="1"/>
  <c r="F221" i="1"/>
  <c r="O221" i="1"/>
  <c r="P221" i="1" s="1"/>
  <c r="AC221" i="1" s="1"/>
  <c r="AO221" i="1"/>
  <c r="AP221" i="1" s="1"/>
  <c r="F222" i="1"/>
  <c r="O222" i="1"/>
  <c r="AO222" i="1"/>
  <c r="AM222" i="1" s="1"/>
  <c r="F223" i="1"/>
  <c r="O223" i="1"/>
  <c r="P223" i="1" s="1"/>
  <c r="AC223" i="1" s="1"/>
  <c r="AO223" i="1"/>
  <c r="AM223" i="1" s="1"/>
  <c r="F224" i="1"/>
  <c r="O224" i="1"/>
  <c r="P224" i="1" s="1"/>
  <c r="AC224" i="1" s="1"/>
  <c r="AO224" i="1"/>
  <c r="AM224" i="1" s="1"/>
  <c r="AW224" i="1" s="1"/>
  <c r="F225" i="1"/>
  <c r="O225" i="1"/>
  <c r="P225" i="1" s="1"/>
  <c r="AO225" i="1"/>
  <c r="AP225" i="1" s="1"/>
  <c r="F227" i="1"/>
  <c r="O227" i="1"/>
  <c r="AO227" i="1"/>
  <c r="AP227" i="1" s="1"/>
  <c r="F228" i="1"/>
  <c r="O228" i="1"/>
  <c r="AO228" i="1"/>
  <c r="AM228" i="1" s="1"/>
  <c r="AW228" i="1" s="1"/>
  <c r="F231" i="1"/>
  <c r="O231" i="1"/>
  <c r="AO231" i="1"/>
  <c r="AP231" i="1" s="1"/>
  <c r="F232" i="1"/>
  <c r="O232" i="1"/>
  <c r="P232" i="1" s="1"/>
  <c r="AO232" i="1"/>
  <c r="AP232" i="1" s="1"/>
  <c r="F233" i="1"/>
  <c r="O233" i="1"/>
  <c r="AB233" i="1" s="1"/>
  <c r="AO233" i="1"/>
  <c r="F234" i="1"/>
  <c r="O234" i="1"/>
  <c r="P234" i="1" s="1"/>
  <c r="Q234" i="1" s="1"/>
  <c r="AO234" i="1"/>
  <c r="F236" i="1"/>
  <c r="O236" i="1"/>
  <c r="AB236" i="1" s="1"/>
  <c r="AO236" i="1"/>
  <c r="AM236" i="1" s="1"/>
  <c r="AW236" i="1" s="1"/>
  <c r="F237" i="1"/>
  <c r="O237" i="1"/>
  <c r="AB237" i="1" s="1"/>
  <c r="AO237" i="1"/>
  <c r="AM237" i="1" s="1"/>
  <c r="AW237" i="1" s="1"/>
  <c r="F238" i="1"/>
  <c r="O238" i="1"/>
  <c r="P238" i="1" s="1"/>
  <c r="AO238" i="1"/>
  <c r="AP238" i="1" s="1"/>
  <c r="F239" i="1"/>
  <c r="O239" i="1"/>
  <c r="AO239" i="1"/>
  <c r="AM239" i="1" s="1"/>
  <c r="AN239" i="1" s="1"/>
  <c r="F240" i="1"/>
  <c r="O240" i="1"/>
  <c r="AB240" i="1" s="1"/>
  <c r="AO240" i="1"/>
  <c r="F241" i="1"/>
  <c r="O241" i="1"/>
  <c r="P241" i="1" s="1"/>
  <c r="AC241" i="1" s="1"/>
  <c r="AO241" i="1"/>
  <c r="AM241" i="1" s="1"/>
  <c r="AN241" i="1" s="1"/>
  <c r="F242" i="1"/>
  <c r="O242" i="1"/>
  <c r="AO242" i="1"/>
  <c r="F243" i="1"/>
  <c r="O243" i="1"/>
  <c r="P243" i="1" s="1"/>
  <c r="Q243" i="1" s="1"/>
  <c r="AO243" i="1"/>
  <c r="AM243" i="1" s="1"/>
  <c r="F244" i="1"/>
  <c r="O244" i="1"/>
  <c r="P244" i="1" s="1"/>
  <c r="AO244" i="1"/>
  <c r="AM244" i="1" s="1"/>
  <c r="AN244" i="1" s="1"/>
  <c r="F194" i="1"/>
  <c r="O194" i="1"/>
  <c r="P194" i="1" s="1"/>
  <c r="AO194" i="1"/>
  <c r="AM194" i="1" s="1"/>
  <c r="F195" i="1"/>
  <c r="O195" i="1"/>
  <c r="P195" i="1" s="1"/>
  <c r="AO195" i="1"/>
  <c r="AP195" i="1" s="1"/>
  <c r="F245" i="1"/>
  <c r="O245" i="1"/>
  <c r="P245" i="1" s="1"/>
  <c r="AO245" i="1"/>
  <c r="F246" i="1"/>
  <c r="O246" i="1"/>
  <c r="AB246" i="1" s="1"/>
  <c r="AO246" i="1"/>
  <c r="AM246" i="1" s="1"/>
  <c r="F79" i="1"/>
  <c r="O79" i="1"/>
  <c r="P79" i="1" s="1"/>
  <c r="Q79" i="1" s="1"/>
  <c r="AO79" i="1"/>
  <c r="F80" i="1"/>
  <c r="O80" i="1"/>
  <c r="U80" i="1" s="1"/>
  <c r="AB80" i="1" s="1"/>
  <c r="T80" i="1"/>
  <c r="Y80" i="1"/>
  <c r="AO80" i="1"/>
  <c r="F81" i="1"/>
  <c r="O81" i="1"/>
  <c r="AB81" i="1" s="1"/>
  <c r="AO81" i="1"/>
  <c r="AM81" i="1" s="1"/>
  <c r="AW81" i="1" s="1"/>
  <c r="F82" i="1"/>
  <c r="O82" i="1"/>
  <c r="U82" i="1" s="1"/>
  <c r="AB82" i="1" s="1"/>
  <c r="T82" i="1"/>
  <c r="Y82" i="1"/>
  <c r="AO82" i="1"/>
  <c r="AP82" i="1" s="1"/>
  <c r="F83" i="1"/>
  <c r="O83" i="1"/>
  <c r="P83" i="1" s="1"/>
  <c r="AC83" i="1" s="1"/>
  <c r="AO83" i="1"/>
  <c r="AP83" i="1" s="1"/>
  <c r="F84" i="1"/>
  <c r="O84" i="1"/>
  <c r="P84" i="1" s="1"/>
  <c r="Q84" i="1" s="1"/>
  <c r="AF84" i="1" s="1"/>
  <c r="AH84" i="1" s="1"/>
  <c r="AO84" i="1"/>
  <c r="AM84" i="1" s="1"/>
  <c r="AN84" i="1" s="1"/>
  <c r="F85" i="1"/>
  <c r="O85" i="1"/>
  <c r="AB85" i="1" s="1"/>
  <c r="AO85" i="1"/>
  <c r="AP85" i="1" s="1"/>
  <c r="F86" i="1"/>
  <c r="O86" i="1"/>
  <c r="AO86" i="1"/>
  <c r="F89" i="1"/>
  <c r="O89" i="1"/>
  <c r="P89" i="1" s="1"/>
  <c r="Q89" i="1" s="1"/>
  <c r="AO89" i="1"/>
  <c r="AP89" i="1" s="1"/>
  <c r="F90" i="1"/>
  <c r="O90" i="1"/>
  <c r="AO90" i="1"/>
  <c r="AP90" i="1" s="1"/>
  <c r="F91" i="1"/>
  <c r="O91" i="1"/>
  <c r="AO91" i="1"/>
  <c r="AM91" i="1" s="1"/>
  <c r="F92" i="1"/>
  <c r="O92" i="1"/>
  <c r="U92" i="1" s="1"/>
  <c r="AB92" i="1" s="1"/>
  <c r="T92" i="1"/>
  <c r="Y92" i="1"/>
  <c r="AO92" i="1"/>
  <c r="AM92" i="1" s="1"/>
  <c r="AN92" i="1" s="1"/>
  <c r="F93" i="1"/>
  <c r="O93" i="1"/>
  <c r="P93" i="1" s="1"/>
  <c r="AO93" i="1"/>
  <c r="AM93" i="1" s="1"/>
  <c r="F94" i="1"/>
  <c r="O94" i="1"/>
  <c r="P94" i="1" s="1"/>
  <c r="T94" i="1"/>
  <c r="Y94" i="1"/>
  <c r="AO94" i="1"/>
  <c r="AP94" i="1" s="1"/>
  <c r="F95" i="1"/>
  <c r="O95" i="1"/>
  <c r="P95" i="1" s="1"/>
  <c r="Q95" i="1" s="1"/>
  <c r="AO95" i="1"/>
  <c r="AP95" i="1" s="1"/>
  <c r="F96" i="1"/>
  <c r="O96" i="1"/>
  <c r="P96" i="1" s="1"/>
  <c r="T96" i="1"/>
  <c r="Y96" i="1"/>
  <c r="AO96" i="1"/>
  <c r="AM96" i="1" s="1"/>
  <c r="F97" i="1"/>
  <c r="O97" i="1"/>
  <c r="P97" i="1" s="1"/>
  <c r="AO97" i="1"/>
  <c r="AP97" i="1" s="1"/>
  <c r="F98" i="1"/>
  <c r="O98" i="1"/>
  <c r="P98" i="1" s="1"/>
  <c r="T98" i="1"/>
  <c r="Y98" i="1"/>
  <c r="AO98" i="1"/>
  <c r="F99" i="1"/>
  <c r="O99" i="1"/>
  <c r="AO99" i="1"/>
  <c r="F100" i="1"/>
  <c r="O100" i="1"/>
  <c r="P100" i="1" s="1"/>
  <c r="AO100" i="1"/>
  <c r="AM100" i="1" s="1"/>
  <c r="AN100" i="1" s="1"/>
  <c r="F102" i="1"/>
  <c r="O102" i="1"/>
  <c r="P102" i="1" s="1"/>
  <c r="AO102" i="1"/>
  <c r="F103" i="1"/>
  <c r="O103" i="1"/>
  <c r="P103" i="1" s="1"/>
  <c r="Q103" i="1" s="1"/>
  <c r="AD103" i="1" s="1"/>
  <c r="AO103" i="1"/>
  <c r="AM103" i="1" s="1"/>
  <c r="AN103" i="1" s="1"/>
  <c r="F105" i="1"/>
  <c r="O105" i="1"/>
  <c r="P105" i="1" s="1"/>
  <c r="Q105" i="1" s="1"/>
  <c r="AO105" i="1"/>
  <c r="AP105" i="1" s="1"/>
  <c r="F106" i="1"/>
  <c r="O106" i="1"/>
  <c r="T106" i="1"/>
  <c r="Y106" i="1"/>
  <c r="AO106" i="1"/>
  <c r="AP106" i="1" s="1"/>
  <c r="F107" i="1"/>
  <c r="O107" i="1"/>
  <c r="AB107" i="1" s="1"/>
  <c r="AO107" i="1"/>
  <c r="AP107" i="1" s="1"/>
  <c r="F108" i="1"/>
  <c r="O108" i="1"/>
  <c r="T108" i="1"/>
  <c r="Y108" i="1"/>
  <c r="AO108" i="1"/>
  <c r="AM108" i="1" s="1"/>
  <c r="F109" i="1"/>
  <c r="O109" i="1"/>
  <c r="AB109" i="1" s="1"/>
  <c r="AO109" i="1"/>
  <c r="F110" i="1"/>
  <c r="O110" i="1"/>
  <c r="P110" i="1" s="1"/>
  <c r="AO110" i="1"/>
  <c r="AM110" i="1" s="1"/>
  <c r="AW110" i="1" s="1"/>
  <c r="F111" i="1"/>
  <c r="O111" i="1"/>
  <c r="AB111" i="1" s="1"/>
  <c r="AO111" i="1"/>
  <c r="AP111" i="1" s="1"/>
  <c r="F112" i="1"/>
  <c r="O112" i="1"/>
  <c r="AO112" i="1"/>
  <c r="AM112" i="1" s="1"/>
  <c r="F113" i="1"/>
  <c r="O113" i="1"/>
  <c r="AB113" i="1" s="1"/>
  <c r="AO113" i="1"/>
  <c r="AP113" i="1" s="1"/>
  <c r="F114" i="1"/>
  <c r="O114" i="1"/>
  <c r="AO114" i="1"/>
  <c r="AP114" i="1" s="1"/>
  <c r="F115" i="1"/>
  <c r="O115" i="1"/>
  <c r="AO115" i="1"/>
  <c r="AM115" i="1" s="1"/>
  <c r="AW115" i="1" s="1"/>
  <c r="F116" i="1"/>
  <c r="O116" i="1"/>
  <c r="P116" i="1" s="1"/>
  <c r="Q116" i="1" s="1"/>
  <c r="AF116" i="1" s="1"/>
  <c r="AJ116" i="1" s="1"/>
  <c r="AO116" i="1"/>
  <c r="AM116" i="1" s="1"/>
  <c r="F117" i="1"/>
  <c r="O117" i="1"/>
  <c r="AB117" i="1" s="1"/>
  <c r="AO117" i="1"/>
  <c r="AM117" i="1" s="1"/>
  <c r="AW117" i="1" s="1"/>
  <c r="F118" i="1"/>
  <c r="O118" i="1"/>
  <c r="P118" i="1" s="1"/>
  <c r="T118" i="1"/>
  <c r="Y118" i="1"/>
  <c r="AO118" i="1"/>
  <c r="AM118" i="1" s="1"/>
  <c r="F119" i="1"/>
  <c r="O119" i="1"/>
  <c r="U119" i="1" s="1"/>
  <c r="AB119" i="1" s="1"/>
  <c r="T119" i="1"/>
  <c r="Y119" i="1"/>
  <c r="AO119" i="1"/>
  <c r="AM119" i="1" s="1"/>
  <c r="AN119" i="1" s="1"/>
  <c r="F120" i="1"/>
  <c r="O120" i="1"/>
  <c r="P120" i="1" s="1"/>
  <c r="AO120" i="1"/>
  <c r="AP120" i="1" s="1"/>
  <c r="F121" i="1"/>
  <c r="O121" i="1"/>
  <c r="U121" i="1" s="1"/>
  <c r="AB121" i="1" s="1"/>
  <c r="T121" i="1"/>
  <c r="Y121" i="1"/>
  <c r="AO121" i="1"/>
  <c r="AM121" i="1" s="1"/>
  <c r="F122" i="1"/>
  <c r="O122" i="1"/>
  <c r="AB122" i="1" s="1"/>
  <c r="AO122" i="1"/>
  <c r="AM122" i="1" s="1"/>
  <c r="AW122" i="1" s="1"/>
  <c r="F123" i="1"/>
  <c r="O123" i="1"/>
  <c r="T123" i="1"/>
  <c r="Y123" i="1"/>
  <c r="AO123" i="1"/>
  <c r="AP123" i="1" s="1"/>
  <c r="F124" i="1"/>
  <c r="O124" i="1"/>
  <c r="P124" i="1" s="1"/>
  <c r="T124" i="1"/>
  <c r="Y124" i="1"/>
  <c r="AO124" i="1"/>
  <c r="AP124" i="1" s="1"/>
  <c r="F125" i="1"/>
  <c r="O125" i="1"/>
  <c r="AB125" i="1" s="1"/>
  <c r="AO125" i="1"/>
  <c r="AM125" i="1" s="1"/>
  <c r="F126" i="1"/>
  <c r="O126" i="1"/>
  <c r="U126" i="1" s="1"/>
  <c r="AB126" i="1" s="1"/>
  <c r="T126" i="1"/>
  <c r="Y126" i="1"/>
  <c r="AO126" i="1"/>
  <c r="AM126" i="1" s="1"/>
  <c r="F127" i="1"/>
  <c r="O127" i="1"/>
  <c r="P127" i="1" s="1"/>
  <c r="AO127" i="1"/>
  <c r="F128" i="1"/>
  <c r="O128" i="1"/>
  <c r="P128" i="1" s="1"/>
  <c r="AC128" i="1" s="1"/>
  <c r="AO128" i="1"/>
  <c r="AM128" i="1" s="1"/>
  <c r="F129" i="1"/>
  <c r="O129" i="1"/>
  <c r="P129" i="1" s="1"/>
  <c r="Q129" i="1" s="1"/>
  <c r="AO129" i="1"/>
  <c r="AP129" i="1" s="1"/>
  <c r="F130" i="1"/>
  <c r="O130" i="1"/>
  <c r="AB130" i="1" s="1"/>
  <c r="AO130" i="1"/>
  <c r="AM130" i="1" s="1"/>
  <c r="AW130" i="1" s="1"/>
  <c r="F131" i="1"/>
  <c r="O131" i="1"/>
  <c r="AO131" i="1"/>
  <c r="AP131" i="1" s="1"/>
  <c r="F132" i="1"/>
  <c r="O132" i="1"/>
  <c r="AO132" i="1"/>
  <c r="AM132" i="1" s="1"/>
  <c r="AW132" i="1" s="1"/>
  <c r="F135" i="1"/>
  <c r="O135" i="1"/>
  <c r="AO135" i="1"/>
  <c r="AM135" i="1" s="1"/>
  <c r="F136" i="1"/>
  <c r="O136" i="1"/>
  <c r="T136" i="1"/>
  <c r="Y136" i="1"/>
  <c r="AO136" i="1"/>
  <c r="AM136" i="1" s="1"/>
  <c r="AN136" i="1" s="1"/>
  <c r="F137" i="1"/>
  <c r="O137" i="1"/>
  <c r="AB137" i="1" s="1"/>
  <c r="AO137" i="1"/>
  <c r="AP137" i="1" s="1"/>
  <c r="F138" i="1"/>
  <c r="O138" i="1"/>
  <c r="P138" i="1" s="1"/>
  <c r="T138" i="1"/>
  <c r="Y138" i="1"/>
  <c r="AO138" i="1"/>
  <c r="AM138" i="1" s="1"/>
  <c r="AW138" i="1" s="1"/>
  <c r="F139" i="1"/>
  <c r="O139" i="1"/>
  <c r="AB139" i="1" s="1"/>
  <c r="AO139" i="1"/>
  <c r="AM139" i="1" s="1"/>
  <c r="AW139" i="1" s="1"/>
  <c r="F140" i="1"/>
  <c r="O140" i="1"/>
  <c r="P140" i="1" s="1"/>
  <c r="Q140" i="1" s="1"/>
  <c r="AO140" i="1"/>
  <c r="AP140" i="1" s="1"/>
  <c r="F141" i="1"/>
  <c r="O141" i="1"/>
  <c r="P141" i="1" s="1"/>
  <c r="AC141" i="1" s="1"/>
  <c r="AO141" i="1"/>
  <c r="AM141" i="1" s="1"/>
  <c r="AN141" i="1" s="1"/>
  <c r="F142" i="1"/>
  <c r="O142" i="1"/>
  <c r="P142" i="1" s="1"/>
  <c r="Q142" i="1" s="1"/>
  <c r="T142" i="1"/>
  <c r="Y142" i="1"/>
  <c r="AO142" i="1"/>
  <c r="AP142" i="1" s="1"/>
  <c r="F144" i="1"/>
  <c r="O144" i="1"/>
  <c r="AB144" i="1" s="1"/>
  <c r="AO144" i="1"/>
  <c r="AM144" i="1" s="1"/>
  <c r="AN144" i="1" s="1"/>
  <c r="F145" i="1"/>
  <c r="O145" i="1"/>
  <c r="P145" i="1" s="1"/>
  <c r="V145" i="1" s="1"/>
  <c r="T145" i="1"/>
  <c r="Y145" i="1"/>
  <c r="AO145" i="1"/>
  <c r="F146" i="1"/>
  <c r="O146" i="1"/>
  <c r="AB146" i="1" s="1"/>
  <c r="AO146" i="1"/>
  <c r="AP146" i="1" s="1"/>
  <c r="F148" i="1"/>
  <c r="O148" i="1"/>
  <c r="P148" i="1" s="1"/>
  <c r="AO148" i="1"/>
  <c r="F150" i="1"/>
  <c r="O150" i="1"/>
  <c r="AB150" i="1" s="1"/>
  <c r="AO150" i="1"/>
  <c r="F151" i="1"/>
  <c r="O151" i="1"/>
  <c r="AB151" i="1" s="1"/>
  <c r="AO151" i="1"/>
  <c r="AM151" i="1" s="1"/>
  <c r="AN151" i="1" s="1"/>
  <c r="F152" i="1"/>
  <c r="O152" i="1"/>
  <c r="AO152" i="1"/>
  <c r="AP152" i="1" s="1"/>
  <c r="F154" i="1"/>
  <c r="O154" i="1"/>
  <c r="AO154" i="1"/>
  <c r="AP154" i="1" s="1"/>
  <c r="F156" i="1"/>
  <c r="O156" i="1"/>
  <c r="AB156" i="1" s="1"/>
  <c r="AO156" i="1"/>
  <c r="AP156" i="1" s="1"/>
  <c r="F157" i="1"/>
  <c r="O157" i="1"/>
  <c r="P157" i="1" s="1"/>
  <c r="V157" i="1" s="1"/>
  <c r="T157" i="1"/>
  <c r="Y157" i="1"/>
  <c r="AO157" i="1"/>
  <c r="AP157" i="1" s="1"/>
  <c r="F159" i="1"/>
  <c r="O159" i="1"/>
  <c r="P159" i="1" s="1"/>
  <c r="AO159" i="1"/>
  <c r="AP159" i="1" s="1"/>
  <c r="F160" i="1"/>
  <c r="O160" i="1"/>
  <c r="P160" i="1" s="1"/>
  <c r="T160" i="1"/>
  <c r="Y160" i="1"/>
  <c r="AO160" i="1"/>
  <c r="AM160" i="1" s="1"/>
  <c r="AN160" i="1" s="1"/>
  <c r="F165" i="1"/>
  <c r="O165" i="1"/>
  <c r="P165" i="1" s="1"/>
  <c r="Q165" i="1" s="1"/>
  <c r="AO165" i="1"/>
  <c r="AP165" i="1" s="1"/>
  <c r="F166" i="1"/>
  <c r="O166" i="1"/>
  <c r="AB166" i="1" s="1"/>
  <c r="AO166" i="1"/>
  <c r="F75" i="1"/>
  <c r="O75" i="1"/>
  <c r="AO75" i="1"/>
  <c r="AM75" i="1" s="1"/>
  <c r="AN75" i="1" s="1"/>
  <c r="F77" i="1"/>
  <c r="O77" i="1"/>
  <c r="P77" i="1" s="1"/>
  <c r="Q77" i="1" s="1"/>
  <c r="AD77" i="1" s="1"/>
  <c r="AO77" i="1"/>
  <c r="AP77" i="1" s="1"/>
  <c r="F255" i="1"/>
  <c r="O255" i="1"/>
  <c r="P255" i="1" s="1"/>
  <c r="Q255" i="1" s="1"/>
  <c r="AF255" i="1" s="1"/>
  <c r="AJ255" i="1" s="1"/>
  <c r="AO255" i="1"/>
  <c r="F256" i="1"/>
  <c r="O256" i="1"/>
  <c r="AB256" i="1" s="1"/>
  <c r="AO256" i="1"/>
  <c r="AM256" i="1" s="1"/>
  <c r="AW256" i="1" s="1"/>
  <c r="F258" i="1"/>
  <c r="U258" i="1"/>
  <c r="AB258" i="1" s="1"/>
  <c r="Y258" i="1"/>
  <c r="AO258" i="1"/>
  <c r="AM258" i="1" s="1"/>
  <c r="AN258" i="1" s="1"/>
  <c r="F259" i="1"/>
  <c r="O259" i="1"/>
  <c r="P259" i="1" s="1"/>
  <c r="AC259" i="1" s="1"/>
  <c r="AO259" i="1"/>
  <c r="F260" i="1"/>
  <c r="O260" i="1"/>
  <c r="P260" i="1" s="1"/>
  <c r="AC260" i="1" s="1"/>
  <c r="AO260" i="1"/>
  <c r="AP260" i="1" s="1"/>
  <c r="F261" i="1"/>
  <c r="O261" i="1"/>
  <c r="AO261" i="1"/>
  <c r="AM261" i="1" s="1"/>
  <c r="AN261" i="1" s="1"/>
  <c r="F262" i="1"/>
  <c r="O262" i="1"/>
  <c r="AB262" i="1" s="1"/>
  <c r="AO262" i="1"/>
  <c r="AM262" i="1" s="1"/>
  <c r="F263" i="1"/>
  <c r="O263" i="1"/>
  <c r="AO263" i="1"/>
  <c r="AP263" i="1" s="1"/>
  <c r="F264" i="1"/>
  <c r="U264" i="1"/>
  <c r="V264" i="1" s="1"/>
  <c r="W264" i="1" s="1"/>
  <c r="AD264" i="1" s="1"/>
  <c r="Y264" i="1"/>
  <c r="AO264" i="1"/>
  <c r="F265" i="1"/>
  <c r="O265" i="1"/>
  <c r="AB265" i="1" s="1"/>
  <c r="AO265" i="1"/>
  <c r="AP265" i="1" s="1"/>
  <c r="F267" i="1"/>
  <c r="O267" i="1"/>
  <c r="AB267" i="1" s="1"/>
  <c r="AO267" i="1"/>
  <c r="AP267" i="1" s="1"/>
  <c r="F268" i="1"/>
  <c r="U268" i="1"/>
  <c r="AB268" i="1" s="1"/>
  <c r="Y268" i="1"/>
  <c r="AO268" i="1"/>
  <c r="AP268" i="1" s="1"/>
  <c r="F269" i="1"/>
  <c r="O269" i="1"/>
  <c r="P269" i="1" s="1"/>
  <c r="AO269" i="1"/>
  <c r="AM269" i="1" s="1"/>
  <c r="AN269" i="1" s="1"/>
  <c r="F270" i="1"/>
  <c r="O270" i="1"/>
  <c r="AO270" i="1"/>
  <c r="AP270" i="1" s="1"/>
  <c r="F271" i="1"/>
  <c r="O271" i="1"/>
  <c r="P271" i="1" s="1"/>
  <c r="AO271" i="1"/>
  <c r="AP271" i="1" s="1"/>
  <c r="F273" i="1"/>
  <c r="U273" i="1"/>
  <c r="Y273" i="1"/>
  <c r="AO273" i="1"/>
  <c r="AP273" i="1" s="1"/>
  <c r="F274" i="1"/>
  <c r="U274" i="1"/>
  <c r="AB274" i="1" s="1"/>
  <c r="Y274" i="1"/>
  <c r="AO274" i="1"/>
  <c r="AM274" i="1" s="1"/>
  <c r="F275" i="1"/>
  <c r="O275" i="1"/>
  <c r="P275" i="1" s="1"/>
  <c r="Q275" i="1" s="1"/>
  <c r="AO275" i="1"/>
  <c r="AP275" i="1" s="1"/>
  <c r="F276" i="1"/>
  <c r="U276" i="1"/>
  <c r="Y276" i="1"/>
  <c r="AO276" i="1"/>
  <c r="AP276" i="1" s="1"/>
  <c r="F277" i="1"/>
  <c r="O277" i="1"/>
  <c r="P277" i="1" s="1"/>
  <c r="AO277" i="1"/>
  <c r="AM277" i="1" s="1"/>
  <c r="AN277" i="1" s="1"/>
  <c r="F278" i="1"/>
  <c r="O278" i="1"/>
  <c r="P278" i="1" s="1"/>
  <c r="Q278" i="1" s="1"/>
  <c r="AF278" i="1" s="1"/>
  <c r="AI278" i="1" s="1"/>
  <c r="AO278" i="1"/>
  <c r="AM278" i="1" s="1"/>
  <c r="AW278" i="1" s="1"/>
  <c r="F279" i="1"/>
  <c r="U279" i="1"/>
  <c r="V279" i="1" s="1"/>
  <c r="Y279" i="1"/>
  <c r="AO279" i="1"/>
  <c r="AP279" i="1" s="1"/>
  <c r="F280" i="1"/>
  <c r="O280" i="1"/>
  <c r="P280" i="1" s="1"/>
  <c r="AC280" i="1" s="1"/>
  <c r="AO280" i="1"/>
  <c r="AM280" i="1" s="1"/>
  <c r="AN280" i="1" s="1"/>
  <c r="F281" i="1"/>
  <c r="O281" i="1"/>
  <c r="AO281" i="1"/>
  <c r="AP281" i="1" s="1"/>
  <c r="F283" i="1"/>
  <c r="U283" i="1"/>
  <c r="AB283" i="1" s="1"/>
  <c r="Y283" i="1"/>
  <c r="AO283" i="1"/>
  <c r="AM283" i="1" s="1"/>
  <c r="AN283" i="1" s="1"/>
  <c r="F284" i="1"/>
  <c r="O284" i="1"/>
  <c r="AB284" i="1" s="1"/>
  <c r="AO284" i="1"/>
  <c r="AM284" i="1" s="1"/>
  <c r="AN284" i="1" s="1"/>
  <c r="F286" i="1"/>
  <c r="U286" i="1"/>
  <c r="V286" i="1" s="1"/>
  <c r="Y286" i="1"/>
  <c r="AO286" i="1"/>
  <c r="AM286" i="1" s="1"/>
  <c r="AW286" i="1" s="1"/>
  <c r="F287" i="1"/>
  <c r="O287" i="1"/>
  <c r="AH287" i="1" s="1"/>
  <c r="AO287" i="1"/>
  <c r="AM287" i="1" s="1"/>
  <c r="F289" i="1"/>
  <c r="U289" i="1"/>
  <c r="AB289" i="1" s="1"/>
  <c r="Y289" i="1"/>
  <c r="AO289" i="1"/>
  <c r="AM289" i="1" s="1"/>
  <c r="F290" i="1"/>
  <c r="O290" i="1"/>
  <c r="AB290" i="1" s="1"/>
  <c r="AO290" i="1"/>
  <c r="AM290" i="1" s="1"/>
  <c r="AN290" i="1" s="1"/>
  <c r="F292" i="1"/>
  <c r="U292" i="1"/>
  <c r="V292" i="1" s="1"/>
  <c r="W292" i="1" s="1"/>
  <c r="Y292" i="1"/>
  <c r="AO292" i="1"/>
  <c r="F294" i="1"/>
  <c r="O294" i="1"/>
  <c r="AB294" i="1" s="1"/>
  <c r="AO294" i="1"/>
  <c r="AM294" i="1" s="1"/>
  <c r="AN294" i="1" s="1"/>
  <c r="F295" i="1"/>
  <c r="O295" i="1"/>
  <c r="P295" i="1" s="1"/>
  <c r="AO295" i="1"/>
  <c r="AP295" i="1" s="1"/>
  <c r="F296" i="1"/>
  <c r="O296" i="1"/>
  <c r="AB296" i="1" s="1"/>
  <c r="AO296" i="1"/>
  <c r="AP296" i="1" s="1"/>
  <c r="F297" i="1"/>
  <c r="O297" i="1"/>
  <c r="P297" i="1" s="1"/>
  <c r="AO297" i="1"/>
  <c r="AP297" i="1" s="1"/>
  <c r="F298" i="1"/>
  <c r="O298" i="1"/>
  <c r="AB298" i="1" s="1"/>
  <c r="AO298" i="1"/>
  <c r="AM298" i="1" s="1"/>
  <c r="AW298" i="1" s="1"/>
  <c r="F300" i="1"/>
  <c r="O300" i="1"/>
  <c r="P300" i="1" s="1"/>
  <c r="Q300" i="1" s="1"/>
  <c r="AF300" i="1" s="1"/>
  <c r="AI300" i="1" s="1"/>
  <c r="AO300" i="1"/>
  <c r="F301" i="1"/>
  <c r="O301" i="1"/>
  <c r="AO301" i="1"/>
  <c r="AM301" i="1" s="1"/>
  <c r="AW301" i="1" s="1"/>
  <c r="F303" i="1"/>
  <c r="U303" i="1"/>
  <c r="V303" i="1" s="1"/>
  <c r="W303" i="1" s="1"/>
  <c r="AF303" i="1" s="1"/>
  <c r="Y303" i="1"/>
  <c r="AO303" i="1"/>
  <c r="AP303" i="1" s="1"/>
  <c r="F304" i="1"/>
  <c r="O304" i="1"/>
  <c r="P304" i="1" s="1"/>
  <c r="Q304" i="1" s="1"/>
  <c r="AF304" i="1" s="1"/>
  <c r="AH304" i="1" s="1"/>
  <c r="AO304" i="1"/>
  <c r="AM304" i="1" s="1"/>
  <c r="F305" i="1"/>
  <c r="U305" i="1"/>
  <c r="Y305" i="1"/>
  <c r="AO305" i="1"/>
  <c r="F306" i="1"/>
  <c r="O306" i="1"/>
  <c r="P306" i="1" s="1"/>
  <c r="Q306" i="1" s="1"/>
  <c r="AO306" i="1"/>
  <c r="AP306" i="1" s="1"/>
  <c r="F307" i="1"/>
  <c r="U307" i="1"/>
  <c r="AB307" i="1" s="1"/>
  <c r="Y307" i="1"/>
  <c r="AO307" i="1"/>
  <c r="AP307" i="1" s="1"/>
  <c r="F308" i="1"/>
  <c r="O308" i="1"/>
  <c r="AO308" i="1"/>
  <c r="AP308" i="1" s="1"/>
  <c r="F310" i="1"/>
  <c r="O310" i="1"/>
  <c r="P310" i="1" s="1"/>
  <c r="Q310" i="1" s="1"/>
  <c r="AD310" i="1" s="1"/>
  <c r="AO310" i="1"/>
  <c r="AM310" i="1" s="1"/>
  <c r="AN310" i="1" s="1"/>
  <c r="F311" i="1"/>
  <c r="U311" i="1"/>
  <c r="Y311" i="1"/>
  <c r="AO311" i="1"/>
  <c r="AM311" i="1" s="1"/>
  <c r="F313" i="1"/>
  <c r="O313" i="1"/>
  <c r="AO313" i="1"/>
  <c r="AP313" i="1" s="1"/>
  <c r="F314" i="1"/>
  <c r="O314" i="1"/>
  <c r="AB314" i="1" s="1"/>
  <c r="AO314" i="1"/>
  <c r="AP314" i="1" s="1"/>
  <c r="F317" i="1"/>
  <c r="O317" i="1"/>
  <c r="AB317" i="1" s="1"/>
  <c r="AO317" i="1"/>
  <c r="AP317" i="1" s="1"/>
  <c r="F319" i="1"/>
  <c r="O319" i="1"/>
  <c r="AB319" i="1" s="1"/>
  <c r="AO319" i="1"/>
  <c r="AP319" i="1" s="1"/>
  <c r="F321" i="1"/>
  <c r="U321" i="1"/>
  <c r="AB321" i="1" s="1"/>
  <c r="Y321" i="1"/>
  <c r="AO321" i="1"/>
  <c r="AM321" i="1" s="1"/>
  <c r="AW321" i="1" s="1"/>
  <c r="F322" i="1"/>
  <c r="O322" i="1"/>
  <c r="P322" i="1" s="1"/>
  <c r="AO322" i="1"/>
  <c r="AM322" i="1" s="1"/>
  <c r="F324" i="1"/>
  <c r="U324" i="1"/>
  <c r="AB324" i="1" s="1"/>
  <c r="Y324" i="1"/>
  <c r="AO324" i="1"/>
  <c r="AM324" i="1" s="1"/>
  <c r="F325" i="1"/>
  <c r="O325" i="1"/>
  <c r="AO325" i="1"/>
  <c r="AM325" i="1" s="1"/>
  <c r="AW325" i="1" s="1"/>
  <c r="F326" i="1"/>
  <c r="U326" i="1"/>
  <c r="AB326" i="1" s="1"/>
  <c r="Y326" i="1"/>
  <c r="AO326" i="1"/>
  <c r="AM326" i="1" s="1"/>
  <c r="AW326" i="1" s="1"/>
  <c r="F327" i="1"/>
  <c r="O327" i="1"/>
  <c r="P327" i="1" s="1"/>
  <c r="AO327" i="1"/>
  <c r="AM327" i="1" s="1"/>
  <c r="F328" i="1"/>
  <c r="U328" i="1"/>
  <c r="V328" i="1" s="1"/>
  <c r="W328" i="1" s="1"/>
  <c r="AD328" i="1" s="1"/>
  <c r="Y328" i="1"/>
  <c r="AO328" i="1"/>
  <c r="F329" i="1"/>
  <c r="O329" i="1"/>
  <c r="AB329" i="1" s="1"/>
  <c r="AO329" i="1"/>
  <c r="AM329" i="1" s="1"/>
  <c r="AN329" i="1" s="1"/>
  <c r="F332" i="1"/>
  <c r="O332" i="1"/>
  <c r="AB332" i="1" s="1"/>
  <c r="AO332" i="1"/>
  <c r="AP332" i="1" s="1"/>
  <c r="F334" i="1"/>
  <c r="U334" i="1"/>
  <c r="V334" i="1" s="1"/>
  <c r="Y334" i="1"/>
  <c r="AO334" i="1"/>
  <c r="AM334" i="1" s="1"/>
  <c r="F336" i="1"/>
  <c r="O336" i="1"/>
  <c r="P336" i="1" s="1"/>
  <c r="Q336" i="1" s="1"/>
  <c r="AF336" i="1" s="1"/>
  <c r="AO336" i="1"/>
  <c r="AP336" i="1" s="1"/>
  <c r="F337" i="1"/>
  <c r="O337" i="1"/>
  <c r="P337" i="1" s="1"/>
  <c r="AO337" i="1"/>
  <c r="AP337" i="1" s="1"/>
  <c r="F338" i="1"/>
  <c r="O338" i="1"/>
  <c r="AO338" i="1"/>
  <c r="AM338" i="1" s="1"/>
  <c r="F340" i="1"/>
  <c r="O340" i="1"/>
  <c r="AO340" i="1"/>
  <c r="F341" i="1"/>
  <c r="O341" i="1"/>
  <c r="P341" i="1" s="1"/>
  <c r="AC341" i="1" s="1"/>
  <c r="AO341" i="1"/>
  <c r="AP341" i="1" s="1"/>
  <c r="F342" i="1"/>
  <c r="O342" i="1"/>
  <c r="AO342" i="1"/>
  <c r="F343" i="1"/>
  <c r="O343" i="1"/>
  <c r="AO343" i="1"/>
  <c r="AP343" i="1" s="1"/>
  <c r="F344" i="1"/>
  <c r="O344" i="1"/>
  <c r="P344" i="1" s="1"/>
  <c r="AO344" i="1"/>
  <c r="AM344" i="1" s="1"/>
  <c r="AN344" i="1" s="1"/>
  <c r="F345" i="1"/>
  <c r="U345" i="1"/>
  <c r="V345" i="1" s="1"/>
  <c r="AC345" i="1" s="1"/>
  <c r="Y345" i="1"/>
  <c r="AO345" i="1"/>
  <c r="AM345" i="1" s="1"/>
  <c r="AN345" i="1" s="1"/>
  <c r="F346" i="1"/>
  <c r="U346" i="1"/>
  <c r="V346" i="1" s="1"/>
  <c r="W346" i="1" s="1"/>
  <c r="AF346" i="1" s="1"/>
  <c r="AH346" i="1" s="1"/>
  <c r="Y346" i="1"/>
  <c r="AO346" i="1"/>
  <c r="AP346" i="1" s="1"/>
  <c r="F347" i="1"/>
  <c r="U347" i="1"/>
  <c r="AB347" i="1" s="1"/>
  <c r="Y347" i="1"/>
  <c r="AO347" i="1"/>
  <c r="AM347" i="1" s="1"/>
  <c r="AN347" i="1" s="1"/>
  <c r="F348" i="1"/>
  <c r="O348" i="1"/>
  <c r="P348" i="1" s="1"/>
  <c r="AO348" i="1"/>
  <c r="AM348" i="1" s="1"/>
  <c r="F349" i="1"/>
  <c r="O349" i="1"/>
  <c r="P349" i="1" s="1"/>
  <c r="AC349" i="1" s="1"/>
  <c r="AO349" i="1"/>
  <c r="F350" i="1"/>
  <c r="O350" i="1"/>
  <c r="AB350" i="1" s="1"/>
  <c r="AO350" i="1"/>
  <c r="AP350" i="1" s="1"/>
  <c r="F351" i="1"/>
  <c r="O351" i="1"/>
  <c r="P351" i="1" s="1"/>
  <c r="Q351" i="1" s="1"/>
  <c r="AD351" i="1" s="1"/>
  <c r="AO351" i="1"/>
  <c r="F352" i="1"/>
  <c r="O352" i="1"/>
  <c r="AB352" i="1" s="1"/>
  <c r="AO352" i="1"/>
  <c r="AM352" i="1" s="1"/>
  <c r="AN352" i="1" s="1"/>
  <c r="F353" i="1"/>
  <c r="O353" i="1"/>
  <c r="AO353" i="1"/>
  <c r="F358" i="1"/>
  <c r="Q358" i="1"/>
  <c r="AB358" i="1"/>
  <c r="AC358" i="1"/>
  <c r="AH358" i="1"/>
  <c r="AI358" i="1"/>
  <c r="AO358" i="1"/>
  <c r="AP358" i="1" s="1"/>
  <c r="F359" i="1"/>
  <c r="Q359" i="1"/>
  <c r="AD359" i="1" s="1"/>
  <c r="AB359" i="1"/>
  <c r="AC359" i="1"/>
  <c r="AH359" i="1"/>
  <c r="AI359" i="1"/>
  <c r="AO359" i="1"/>
  <c r="AM359" i="1" s="1"/>
  <c r="AN359" i="1" s="1"/>
  <c r="F360" i="1"/>
  <c r="Q360" i="1"/>
  <c r="AD360" i="1" s="1"/>
  <c r="AB360" i="1"/>
  <c r="AC360" i="1"/>
  <c r="AH360" i="1"/>
  <c r="AI360" i="1"/>
  <c r="AO360" i="1"/>
  <c r="AM360" i="1" s="1"/>
  <c r="AN360" i="1" s="1"/>
  <c r="F361" i="1"/>
  <c r="Q361" i="1"/>
  <c r="AD361" i="1" s="1"/>
  <c r="AB361" i="1"/>
  <c r="AC361" i="1"/>
  <c r="AH361" i="1"/>
  <c r="AI361" i="1"/>
  <c r="AO361" i="1"/>
  <c r="AM361" i="1" s="1"/>
  <c r="AN361" i="1" s="1"/>
  <c r="F362" i="1"/>
  <c r="Q362" i="1"/>
  <c r="AD362" i="1" s="1"/>
  <c r="AB362" i="1"/>
  <c r="AC362" i="1"/>
  <c r="AH362" i="1"/>
  <c r="AI362" i="1"/>
  <c r="AO362" i="1"/>
  <c r="AM362" i="1" s="1"/>
  <c r="AN362" i="1" s="1"/>
  <c r="F363" i="1"/>
  <c r="Q363" i="1"/>
  <c r="AJ363" i="1" s="1"/>
  <c r="AB363" i="1"/>
  <c r="AC363" i="1"/>
  <c r="AH363" i="1"/>
  <c r="AI363" i="1"/>
  <c r="AO363" i="1"/>
  <c r="F364" i="1"/>
  <c r="Q364" i="1"/>
  <c r="AJ364" i="1" s="1"/>
  <c r="AB364" i="1"/>
  <c r="AC364" i="1"/>
  <c r="AH364" i="1"/>
  <c r="AI364" i="1"/>
  <c r="AO364" i="1"/>
  <c r="AM364" i="1" s="1"/>
  <c r="AN364" i="1" s="1"/>
  <c r="F365" i="1"/>
  <c r="Q365" i="1"/>
  <c r="AD365" i="1" s="1"/>
  <c r="AB365" i="1"/>
  <c r="AC365" i="1"/>
  <c r="AH365" i="1"/>
  <c r="AI365" i="1"/>
  <c r="AO365" i="1"/>
  <c r="AP365" i="1" s="1"/>
  <c r="F366" i="1"/>
  <c r="Q366" i="1"/>
  <c r="AD366" i="1" s="1"/>
  <c r="AB366" i="1"/>
  <c r="AC366" i="1"/>
  <c r="AH366" i="1"/>
  <c r="AI366" i="1"/>
  <c r="AO366" i="1"/>
  <c r="AM366" i="1" s="1"/>
  <c r="AN366" i="1" s="1"/>
  <c r="F367" i="1"/>
  <c r="Q367" i="1"/>
  <c r="AJ367" i="1" s="1"/>
  <c r="AB367" i="1"/>
  <c r="AC367" i="1"/>
  <c r="AH367" i="1"/>
  <c r="AI367" i="1"/>
  <c r="AO367" i="1"/>
  <c r="AP367" i="1" s="1"/>
  <c r="F368" i="1"/>
  <c r="Q368" i="1"/>
  <c r="AJ368" i="1" s="1"/>
  <c r="AB368" i="1"/>
  <c r="AC368" i="1"/>
  <c r="AH368" i="1"/>
  <c r="AI368" i="1"/>
  <c r="AO368" i="1"/>
  <c r="AP368" i="1" s="1"/>
  <c r="F369" i="1"/>
  <c r="Q369" i="1"/>
  <c r="AD369" i="1" s="1"/>
  <c r="AB369" i="1"/>
  <c r="AC369" i="1"/>
  <c r="AH369" i="1"/>
  <c r="AI369" i="1"/>
  <c r="AO369" i="1"/>
  <c r="F370" i="1"/>
  <c r="Q370" i="1"/>
  <c r="AJ370" i="1" s="1"/>
  <c r="AB370" i="1"/>
  <c r="AC370" i="1"/>
  <c r="AH370" i="1"/>
  <c r="AI370" i="1"/>
  <c r="AO370" i="1"/>
  <c r="AM370" i="1" s="1"/>
  <c r="AN370" i="1" s="1"/>
  <c r="F371" i="1"/>
  <c r="Q371" i="1"/>
  <c r="AJ371" i="1" s="1"/>
  <c r="AB371" i="1"/>
  <c r="AC371" i="1"/>
  <c r="AH371" i="1"/>
  <c r="AI371" i="1"/>
  <c r="AO371" i="1"/>
  <c r="AM371" i="1" s="1"/>
  <c r="AN371" i="1" s="1"/>
  <c r="F372" i="1"/>
  <c r="Q372" i="1"/>
  <c r="AD372" i="1" s="1"/>
  <c r="AB372" i="1"/>
  <c r="AC372" i="1"/>
  <c r="AH372" i="1"/>
  <c r="AI372" i="1"/>
  <c r="AO372" i="1"/>
  <c r="AM372" i="1" s="1"/>
  <c r="AN372" i="1" s="1"/>
  <c r="F373" i="1"/>
  <c r="Q373" i="1"/>
  <c r="AD373" i="1" s="1"/>
  <c r="AB373" i="1"/>
  <c r="AC373" i="1"/>
  <c r="AH373" i="1"/>
  <c r="AI373" i="1"/>
  <c r="AO373" i="1"/>
  <c r="AM373" i="1" s="1"/>
  <c r="AN373" i="1" s="1"/>
  <c r="F374" i="1"/>
  <c r="Q374" i="1"/>
  <c r="AB374" i="1"/>
  <c r="AC374" i="1"/>
  <c r="AH374" i="1"/>
  <c r="AI374" i="1"/>
  <c r="AO374" i="1"/>
  <c r="AP374" i="1" s="1"/>
  <c r="F375" i="1"/>
  <c r="Q375" i="1"/>
  <c r="AJ375" i="1" s="1"/>
  <c r="AB375" i="1"/>
  <c r="AC375" i="1"/>
  <c r="AH375" i="1"/>
  <c r="AI375" i="1"/>
  <c r="AO375" i="1"/>
  <c r="AM375" i="1" s="1"/>
  <c r="AN375" i="1" s="1"/>
  <c r="F376" i="1"/>
  <c r="Q376" i="1"/>
  <c r="AD376" i="1" s="1"/>
  <c r="AB376" i="1"/>
  <c r="AC376" i="1"/>
  <c r="AH376" i="1"/>
  <c r="AI376" i="1"/>
  <c r="AO376" i="1"/>
  <c r="AM376" i="1" s="1"/>
  <c r="AN376" i="1" s="1"/>
  <c r="F377" i="1"/>
  <c r="Q377" i="1"/>
  <c r="AD377" i="1" s="1"/>
  <c r="AB377" i="1"/>
  <c r="AC377" i="1"/>
  <c r="AH377" i="1"/>
  <c r="AI377" i="1"/>
  <c r="AO377" i="1"/>
  <c r="AP377" i="1" s="1"/>
  <c r="F378" i="1"/>
  <c r="Q378" i="1"/>
  <c r="AD378" i="1" s="1"/>
  <c r="AB378" i="1"/>
  <c r="AC378" i="1"/>
  <c r="AH378" i="1"/>
  <c r="AI378" i="1"/>
  <c r="AO378" i="1"/>
  <c r="AM378" i="1" s="1"/>
  <c r="AN378" i="1" s="1"/>
  <c r="F379" i="1"/>
  <c r="Q379" i="1"/>
  <c r="AJ379" i="1" s="1"/>
  <c r="AB379" i="1"/>
  <c r="AC379" i="1"/>
  <c r="AH379" i="1"/>
  <c r="AI379" i="1"/>
  <c r="AO379" i="1"/>
  <c r="AM379" i="1" s="1"/>
  <c r="AN379" i="1" s="1"/>
  <c r="M110" i="2"/>
  <c r="N110" i="2" s="1"/>
  <c r="L114" i="2"/>
  <c r="L30" i="2"/>
  <c r="L155" i="2"/>
  <c r="L226" i="2"/>
  <c r="L213" i="2"/>
  <c r="M190" i="2"/>
  <c r="N190" i="2" s="1"/>
  <c r="L106" i="2"/>
  <c r="L46" i="2"/>
  <c r="M189" i="2"/>
  <c r="N189" i="2" s="1"/>
  <c r="M205" i="2"/>
  <c r="N205" i="2" s="1"/>
  <c r="M24" i="2"/>
  <c r="N24" i="2" s="1"/>
  <c r="M86" i="2"/>
  <c r="N86" i="2" s="1"/>
  <c r="L33" i="2"/>
  <c r="M158" i="2"/>
  <c r="N158" i="2" s="1"/>
  <c r="M127" i="2"/>
  <c r="N127" i="2" s="1"/>
  <c r="L74" i="2"/>
  <c r="L62" i="2"/>
  <c r="L50" i="2"/>
  <c r="M120" i="2"/>
  <c r="N120" i="2" s="1"/>
  <c r="M108" i="2"/>
  <c r="N108" i="2" s="1"/>
  <c r="M219" i="2"/>
  <c r="N219" i="2" s="1"/>
  <c r="M213" i="2"/>
  <c r="N213" i="2" s="1"/>
  <c r="M62" i="2"/>
  <c r="N62" i="2" s="1"/>
  <c r="L127" i="2"/>
  <c r="L87" i="2"/>
  <c r="M201" i="2"/>
  <c r="N201" i="2" s="1"/>
  <c r="M143" i="2"/>
  <c r="N143" i="2" s="1"/>
  <c r="L86" i="2"/>
  <c r="L178" i="2"/>
  <c r="M32" i="2"/>
  <c r="N32" i="2" s="1"/>
  <c r="L108" i="2"/>
  <c r="M144" i="2"/>
  <c r="N144" i="2" s="1"/>
  <c r="M50" i="2"/>
  <c r="N50" i="2" s="1"/>
  <c r="L58" i="2"/>
  <c r="M58" i="2"/>
  <c r="N58" i="2" s="1"/>
  <c r="L153" i="2"/>
  <c r="M153" i="2"/>
  <c r="N153" i="2" s="1"/>
  <c r="M27" i="2"/>
  <c r="N27" i="2" s="1"/>
  <c r="L27" i="2"/>
  <c r="U320" i="1"/>
  <c r="AB320" i="1" s="1"/>
  <c r="P335" i="1"/>
  <c r="Q335" i="1" s="1"/>
  <c r="P28" i="1"/>
  <c r="Q28" i="1" s="1"/>
  <c r="AB163" i="1"/>
  <c r="U176" i="1"/>
  <c r="AB176" i="1" s="1"/>
  <c r="AP58" i="1" l="1"/>
  <c r="AP64" i="1"/>
  <c r="AM70" i="1"/>
  <c r="P47" i="1"/>
  <c r="Q47" i="1" s="1"/>
  <c r="AH91" i="1"/>
  <c r="AM74" i="1"/>
  <c r="AW74" i="1" s="1"/>
  <c r="AB190" i="1"/>
  <c r="AP144" i="1"/>
  <c r="AM316" i="1"/>
  <c r="AN316" i="1" s="1"/>
  <c r="AM272" i="1"/>
  <c r="Q291" i="1"/>
  <c r="AM209" i="1"/>
  <c r="AN209" i="1" s="1"/>
  <c r="AI204" i="1"/>
  <c r="P205" i="1"/>
  <c r="Q205" i="1" s="1"/>
  <c r="AW258" i="1"/>
  <c r="AB226" i="1"/>
  <c r="AM198" i="1"/>
  <c r="AW198" i="1" s="1"/>
  <c r="AM140" i="1"/>
  <c r="AW140" i="1" s="1"/>
  <c r="AP278" i="1"/>
  <c r="AM131" i="1"/>
  <c r="AP183" i="1"/>
  <c r="U291" i="1"/>
  <c r="AB291" i="1" s="1"/>
  <c r="AM54" i="1"/>
  <c r="AN54" i="1" s="1"/>
  <c r="AH178" i="1"/>
  <c r="P173" i="1"/>
  <c r="V173" i="1" s="1"/>
  <c r="W173" i="1" s="1"/>
  <c r="AB162" i="1"/>
  <c r="Q293" i="1"/>
  <c r="AM47" i="1"/>
  <c r="AN47" i="1" s="1"/>
  <c r="AM299" i="1"/>
  <c r="AN299" i="1" s="1"/>
  <c r="AM315" i="1"/>
  <c r="AW315" i="1" s="1"/>
  <c r="AM83" i="1"/>
  <c r="AW83" i="1" s="1"/>
  <c r="P262" i="1"/>
  <c r="AC262" i="1" s="1"/>
  <c r="AP92" i="1"/>
  <c r="AH46" i="1"/>
  <c r="P46" i="1"/>
  <c r="Q46" i="1" s="1"/>
  <c r="AB89" i="1"/>
  <c r="AB187" i="1"/>
  <c r="U201" i="1"/>
  <c r="AB201" i="1" s="1"/>
  <c r="P55" i="1"/>
  <c r="Q55" i="1" s="1"/>
  <c r="AD55" i="1" s="1"/>
  <c r="AB140" i="1"/>
  <c r="P207" i="1"/>
  <c r="AC207" i="1" s="1"/>
  <c r="AP93" i="1"/>
  <c r="AH93" i="1"/>
  <c r="AH319" i="1"/>
  <c r="AP167" i="1"/>
  <c r="AP323" i="1"/>
  <c r="M147" i="2"/>
  <c r="N147" i="2" s="1"/>
  <c r="L230" i="2"/>
  <c r="M68" i="2"/>
  <c r="N68" i="2" s="1"/>
  <c r="M20" i="2"/>
  <c r="N20" i="2" s="1"/>
  <c r="L79" i="2"/>
  <c r="M116" i="2"/>
  <c r="N116" i="2" s="1"/>
  <c r="L181" i="2"/>
  <c r="L139" i="2"/>
  <c r="L111" i="2"/>
  <c r="M131" i="2"/>
  <c r="N131" i="2" s="1"/>
  <c r="L70" i="2"/>
  <c r="L159" i="2"/>
  <c r="M54" i="2"/>
  <c r="N54" i="2" s="1"/>
  <c r="M115" i="2"/>
  <c r="N115" i="2" s="1"/>
  <c r="L103" i="2"/>
  <c r="L138" i="2"/>
  <c r="L137" i="2"/>
  <c r="M220" i="2"/>
  <c r="N220" i="2" s="1"/>
  <c r="M95" i="2"/>
  <c r="N95" i="2" s="1"/>
  <c r="L22" i="2"/>
  <c r="M29" i="2"/>
  <c r="N29" i="2" s="1"/>
  <c r="L170" i="2"/>
  <c r="M207" i="2"/>
  <c r="N207" i="2" s="1"/>
  <c r="L56" i="2"/>
  <c r="M183" i="2"/>
  <c r="N183" i="2" s="1"/>
  <c r="M112" i="2"/>
  <c r="N112" i="2" s="1"/>
  <c r="L89" i="2"/>
  <c r="L66" i="2"/>
  <c r="M123" i="2"/>
  <c r="N123" i="2" s="1"/>
  <c r="M195" i="2"/>
  <c r="N195" i="2" s="1"/>
  <c r="M39" i="2"/>
  <c r="N39" i="2" s="1"/>
  <c r="L193" i="2"/>
  <c r="M78" i="2"/>
  <c r="N78" i="2" s="1"/>
  <c r="L98" i="2"/>
  <c r="M185" i="2"/>
  <c r="N185" i="2" s="1"/>
  <c r="M209" i="2"/>
  <c r="N209" i="2" s="1"/>
  <c r="L121" i="2"/>
  <c r="L37" i="2"/>
  <c r="L145" i="2"/>
  <c r="L99" i="2"/>
  <c r="L173" i="2"/>
  <c r="M135" i="2"/>
  <c r="N135" i="2" s="1"/>
  <c r="M42" i="2"/>
  <c r="N42" i="2" s="1"/>
  <c r="L167" i="2"/>
  <c r="L97" i="2"/>
  <c r="M126" i="2"/>
  <c r="N126" i="2" s="1"/>
  <c r="M217" i="2"/>
  <c r="N217" i="2" s="1"/>
  <c r="M64" i="2"/>
  <c r="N64" i="2" s="1"/>
  <c r="L132" i="2"/>
  <c r="L43" i="2"/>
  <c r="L21" i="2"/>
  <c r="L133" i="2"/>
  <c r="L222" i="2"/>
  <c r="L88" i="2"/>
  <c r="L41" i="2"/>
  <c r="P119" i="1"/>
  <c r="Q119" i="1" s="1"/>
  <c r="P137" i="1"/>
  <c r="AC137" i="1" s="1"/>
  <c r="P150" i="1"/>
  <c r="AC150" i="1" s="1"/>
  <c r="U145" i="1"/>
  <c r="AB145" i="1" s="1"/>
  <c r="AD116" i="1"/>
  <c r="V283" i="1"/>
  <c r="W283" i="1" s="1"/>
  <c r="AF283" i="1" s="1"/>
  <c r="AI283" i="1" s="1"/>
  <c r="AM319" i="1"/>
  <c r="AN319" i="1" s="1"/>
  <c r="U174" i="1"/>
  <c r="AB174" i="1" s="1"/>
  <c r="AM89" i="1"/>
  <c r="AN89" i="1" s="1"/>
  <c r="U248" i="1"/>
  <c r="AB248" i="1" s="1"/>
  <c r="AB280" i="1"/>
  <c r="AM78" i="1"/>
  <c r="AN78" i="1" s="1"/>
  <c r="P122" i="1"/>
  <c r="AC122" i="1" s="1"/>
  <c r="AM38" i="1"/>
  <c r="AW38" i="1" s="1"/>
  <c r="AP372" i="1"/>
  <c r="AP117" i="1"/>
  <c r="AN81" i="1"/>
  <c r="AP132" i="1"/>
  <c r="AN210" i="1"/>
  <c r="P290" i="1"/>
  <c r="Q290" i="1" s="1"/>
  <c r="AM29" i="1"/>
  <c r="AN29" i="1" s="1"/>
  <c r="P215" i="1"/>
  <c r="Q215" i="1" s="1"/>
  <c r="AM337" i="1"/>
  <c r="AN337" i="1" s="1"/>
  <c r="AF264" i="1"/>
  <c r="AH264" i="1" s="1"/>
  <c r="AM19" i="1"/>
  <c r="AW19" i="1" s="1"/>
  <c r="Q253" i="1"/>
  <c r="AD253" i="1" s="1"/>
  <c r="AD346" i="1"/>
  <c r="W291" i="1"/>
  <c r="AF291" i="1" s="1"/>
  <c r="AI291" i="1" s="1"/>
  <c r="AP37" i="1"/>
  <c r="AW60" i="1"/>
  <c r="AP310" i="1"/>
  <c r="AH27" i="1"/>
  <c r="AW254" i="1"/>
  <c r="AM221" i="1"/>
  <c r="AN221" i="1" s="1"/>
  <c r="AP304" i="1"/>
  <c r="AM94" i="1"/>
  <c r="AW94" i="1" s="1"/>
  <c r="P74" i="1"/>
  <c r="AC74" i="1" s="1"/>
  <c r="AW178" i="1"/>
  <c r="AM291" i="1"/>
  <c r="AN291" i="1" s="1"/>
  <c r="AP206" i="1"/>
  <c r="AB195" i="1"/>
  <c r="P256" i="1"/>
  <c r="AC256" i="1" s="1"/>
  <c r="AP301" i="1"/>
  <c r="V274" i="1"/>
  <c r="W274" i="1" s="1"/>
  <c r="AD274" i="1" s="1"/>
  <c r="AM309" i="1"/>
  <c r="AN309" i="1" s="1"/>
  <c r="AB165" i="1"/>
  <c r="Q189" i="1"/>
  <c r="AP158" i="1"/>
  <c r="P19" i="1"/>
  <c r="AI19" i="1" s="1"/>
  <c r="AN139" i="1"/>
  <c r="P186" i="1"/>
  <c r="AC186" i="1" s="1"/>
  <c r="AI208" i="1"/>
  <c r="P67" i="1"/>
  <c r="V67" i="1" s="1"/>
  <c r="AC67" i="1" s="1"/>
  <c r="AP43" i="1"/>
  <c r="AP361" i="1"/>
  <c r="P158" i="1"/>
  <c r="Q158" i="1" s="1"/>
  <c r="P229" i="1"/>
  <c r="Q229" i="1" s="1"/>
  <c r="AM168" i="1"/>
  <c r="AW168" i="1" s="1"/>
  <c r="AP138" i="1"/>
  <c r="AF103" i="1"/>
  <c r="AJ103" i="1" s="1"/>
  <c r="AM106" i="1"/>
  <c r="AW106" i="1" s="1"/>
  <c r="AM185" i="1"/>
  <c r="AN185" i="1" s="1"/>
  <c r="AB204" i="1"/>
  <c r="AD379" i="1"/>
  <c r="AB102" i="1"/>
  <c r="AB260" i="1"/>
  <c r="AP286" i="1"/>
  <c r="AB264" i="1"/>
  <c r="AB221" i="1"/>
  <c r="P92" i="1"/>
  <c r="Q92" i="1" s="1"/>
  <c r="AH329" i="1"/>
  <c r="AH37" i="1"/>
  <c r="AB225" i="1"/>
  <c r="AP277" i="1"/>
  <c r="P56" i="1"/>
  <c r="Q56" i="1" s="1"/>
  <c r="AD56" i="1" s="1"/>
  <c r="P302" i="1"/>
  <c r="Q302" i="1" s="1"/>
  <c r="AM229" i="1"/>
  <c r="AW229" i="1" s="1"/>
  <c r="AH44" i="1"/>
  <c r="AM333" i="1"/>
  <c r="AW333" i="1" s="1"/>
  <c r="AB310" i="1"/>
  <c r="AP269" i="1"/>
  <c r="AP60" i="1"/>
  <c r="AC292" i="1"/>
  <c r="AN132" i="1"/>
  <c r="AW335" i="1"/>
  <c r="AC251" i="1"/>
  <c r="AB210" i="1"/>
  <c r="AP153" i="1"/>
  <c r="U200" i="1"/>
  <c r="AB200" i="1" s="1"/>
  <c r="AW277" i="1"/>
  <c r="AP26" i="1"/>
  <c r="AB322" i="1"/>
  <c r="AM186" i="1"/>
  <c r="AW186" i="1" s="1"/>
  <c r="P101" i="1"/>
  <c r="Q101" i="1" s="1"/>
  <c r="AM276" i="1"/>
  <c r="AN276" i="1" s="1"/>
  <c r="AM63" i="1"/>
  <c r="AW63" i="1" s="1"/>
  <c r="AM172" i="1"/>
  <c r="AW172" i="1" s="1"/>
  <c r="AP133" i="1"/>
  <c r="AP254" i="1"/>
  <c r="P153" i="1"/>
  <c r="Q153" i="1" s="1"/>
  <c r="Q250" i="1"/>
  <c r="AB232" i="1"/>
  <c r="AM196" i="1"/>
  <c r="AW196" i="1" s="1"/>
  <c r="AM32" i="1"/>
  <c r="AW32" i="1" s="1"/>
  <c r="AM163" i="1"/>
  <c r="AW163" i="1" s="1"/>
  <c r="P24" i="1"/>
  <c r="Q24" i="1" s="1"/>
  <c r="AF24" i="1" s="1"/>
  <c r="AI24" i="1" s="1"/>
  <c r="P183" i="1"/>
  <c r="V183" i="1" s="1"/>
  <c r="W183" i="1" s="1"/>
  <c r="AB292" i="1"/>
  <c r="AH19" i="1"/>
  <c r="AB177" i="1"/>
  <c r="AP218" i="1"/>
  <c r="AB309" i="1"/>
  <c r="AB110" i="1"/>
  <c r="AP298" i="1"/>
  <c r="AB344" i="1"/>
  <c r="V289" i="1"/>
  <c r="AC289" i="1" s="1"/>
  <c r="AM197" i="1"/>
  <c r="AW197" i="1" s="1"/>
  <c r="AM332" i="1"/>
  <c r="AW332" i="1" s="1"/>
  <c r="P87" i="1"/>
  <c r="AC87" i="1" s="1"/>
  <c r="AP210" i="1"/>
  <c r="AB103" i="1"/>
  <c r="P30" i="1"/>
  <c r="V30" i="1" s="1"/>
  <c r="AI30" i="1" s="1"/>
  <c r="AB95" i="1"/>
  <c r="L164" i="2"/>
  <c r="L53" i="2"/>
  <c r="M92" i="2"/>
  <c r="N92" i="2" s="1"/>
  <c r="L101" i="2"/>
  <c r="L156" i="2"/>
  <c r="M202" i="2"/>
  <c r="N202" i="2" s="1"/>
  <c r="M125" i="2"/>
  <c r="N125" i="2" s="1"/>
  <c r="M94" i="2"/>
  <c r="N94" i="2" s="1"/>
  <c r="M172" i="2"/>
  <c r="N172" i="2" s="1"/>
  <c r="M52" i="2"/>
  <c r="N52" i="2" s="1"/>
  <c r="M128" i="2"/>
  <c r="N128" i="2" s="1"/>
  <c r="M232" i="2"/>
  <c r="N232" i="2" s="1"/>
  <c r="L76" i="2"/>
  <c r="L28" i="2"/>
  <c r="L214" i="2"/>
  <c r="M45" i="2"/>
  <c r="N45" i="2" s="1"/>
  <c r="M57" i="2"/>
  <c r="N57" i="2" s="1"/>
  <c r="M31" i="2"/>
  <c r="N31" i="2" s="1"/>
  <c r="L93" i="2"/>
  <c r="M199" i="2"/>
  <c r="N199" i="2" s="1"/>
  <c r="M35" i="2"/>
  <c r="N35" i="2" s="1"/>
  <c r="M224" i="2"/>
  <c r="N224" i="2" s="1"/>
  <c r="M211" i="2"/>
  <c r="N211" i="2" s="1"/>
  <c r="L91" i="2"/>
  <c r="M174" i="2"/>
  <c r="N174" i="2" s="1"/>
  <c r="M227" i="2"/>
  <c r="N227" i="2" s="1"/>
  <c r="M65" i="2"/>
  <c r="N65" i="2" s="1"/>
  <c r="L162" i="2"/>
  <c r="L80" i="2"/>
  <c r="L228" i="2"/>
  <c r="M34" i="2"/>
  <c r="N34" i="2" s="1"/>
  <c r="L102" i="2"/>
  <c r="M179" i="2"/>
  <c r="N179" i="2" s="1"/>
  <c r="L197" i="2"/>
  <c r="L203" i="2"/>
  <c r="L122" i="2"/>
  <c r="L187" i="2"/>
  <c r="M48" i="2"/>
  <c r="N48" i="2" s="1"/>
  <c r="M100" i="2"/>
  <c r="N100" i="2" s="1"/>
  <c r="L60" i="2"/>
  <c r="M104" i="2"/>
  <c r="N104" i="2" s="1"/>
  <c r="M63" i="2"/>
  <c r="N63" i="2" s="1"/>
  <c r="L208" i="2"/>
  <c r="M129" i="2"/>
  <c r="N129" i="2" s="1"/>
  <c r="L175" i="2"/>
  <c r="M140" i="2"/>
  <c r="N140" i="2" s="1"/>
  <c r="M82" i="2"/>
  <c r="N82" i="2" s="1"/>
  <c r="M26" i="2"/>
  <c r="N26" i="2" s="1"/>
  <c r="M141" i="2"/>
  <c r="N141" i="2" s="1"/>
  <c r="L44" i="2"/>
  <c r="M176" i="2"/>
  <c r="N176" i="2" s="1"/>
  <c r="L130" i="2"/>
  <c r="L200" i="2"/>
  <c r="L84" i="2"/>
  <c r="M149" i="2"/>
  <c r="N149" i="2" s="1"/>
  <c r="L212" i="2"/>
  <c r="L72" i="2"/>
  <c r="M188" i="2"/>
  <c r="N188" i="2" s="1"/>
  <c r="L168" i="2"/>
  <c r="L229" i="2"/>
  <c r="M49" i="2"/>
  <c r="N49" i="2" s="1"/>
  <c r="M113" i="2"/>
  <c r="N113" i="2" s="1"/>
  <c r="M223" i="2"/>
  <c r="N223" i="2" s="1"/>
  <c r="L180" i="2"/>
  <c r="M90" i="2"/>
  <c r="N90" i="2" s="1"/>
  <c r="M210" i="2"/>
  <c r="N210" i="2" s="1"/>
  <c r="M36" i="2"/>
  <c r="N36" i="2" s="1"/>
  <c r="M186" i="2"/>
  <c r="N186" i="2" s="1"/>
  <c r="M55" i="2"/>
  <c r="N55" i="2" s="1"/>
  <c r="M204" i="2"/>
  <c r="N204" i="2" s="1"/>
  <c r="L67" i="2"/>
  <c r="M107" i="2"/>
  <c r="N107" i="2" s="1"/>
  <c r="M83" i="2"/>
  <c r="N83" i="2" s="1"/>
  <c r="L61" i="2"/>
  <c r="L157" i="2"/>
  <c r="M160" i="2"/>
  <c r="N160" i="2" s="1"/>
  <c r="L171" i="2"/>
  <c r="M150" i="2"/>
  <c r="N150" i="2" s="1"/>
  <c r="L109" i="2"/>
  <c r="M85" i="2"/>
  <c r="N85" i="2" s="1"/>
  <c r="M161" i="2"/>
  <c r="N161" i="2" s="1"/>
  <c r="L51" i="2"/>
  <c r="M198" i="2"/>
  <c r="N198" i="2" s="1"/>
  <c r="M75" i="2"/>
  <c r="N75" i="2" s="1"/>
  <c r="M216" i="2"/>
  <c r="N216" i="2" s="1"/>
  <c r="M47" i="2"/>
  <c r="N47" i="2" s="1"/>
  <c r="L182" i="2"/>
  <c r="M163" i="2"/>
  <c r="N163" i="2" s="1"/>
  <c r="M77" i="2"/>
  <c r="N77" i="2" s="1"/>
  <c r="M73" i="2"/>
  <c r="N73" i="2" s="1"/>
  <c r="L117" i="2"/>
  <c r="L124" i="2"/>
  <c r="L225" i="2"/>
  <c r="M18" i="2"/>
  <c r="N18" i="2" s="1"/>
  <c r="L191" i="2"/>
  <c r="L19" i="2"/>
  <c r="L177" i="2"/>
  <c r="L206" i="2"/>
  <c r="L142" i="2"/>
  <c r="M38" i="2"/>
  <c r="N38" i="2" s="1"/>
  <c r="L71" i="2"/>
  <c r="L221" i="2"/>
  <c r="L148" i="2"/>
  <c r="M136" i="2"/>
  <c r="N136" i="2" s="1"/>
  <c r="M154" i="2"/>
  <c r="N154" i="2" s="1"/>
  <c r="M231" i="2"/>
  <c r="N231" i="2" s="1"/>
  <c r="M69" i="2"/>
  <c r="N69" i="2" s="1"/>
  <c r="L105" i="2"/>
  <c r="L146" i="2"/>
  <c r="M119" i="2"/>
  <c r="N119" i="2" s="1"/>
  <c r="L165" i="2"/>
  <c r="L96" i="2"/>
  <c r="L169" i="2"/>
  <c r="M59" i="2"/>
  <c r="N59" i="2" s="1"/>
  <c r="L218" i="2"/>
  <c r="M118" i="2"/>
  <c r="N118" i="2" s="1"/>
  <c r="M215" i="2"/>
  <c r="N215" i="2" s="1"/>
  <c r="M194" i="2"/>
  <c r="N194" i="2" s="1"/>
  <c r="L40" i="2"/>
  <c r="M81" i="2"/>
  <c r="N81" i="2" s="1"/>
  <c r="L134" i="2"/>
  <c r="M25" i="2"/>
  <c r="N25" i="2" s="1"/>
  <c r="L23" i="2"/>
  <c r="L184" i="2"/>
  <c r="M192" i="2"/>
  <c r="N192" i="2" s="1"/>
  <c r="L196" i="2"/>
  <c r="P170" i="1"/>
  <c r="Q170" i="1" s="1"/>
  <c r="U94" i="1"/>
  <c r="AB94" i="1" s="1"/>
  <c r="AD251" i="1"/>
  <c r="AP59" i="1"/>
  <c r="P85" i="1"/>
  <c r="AC85" i="1" s="1"/>
  <c r="P236" i="1"/>
  <c r="Q236" i="1" s="1"/>
  <c r="AD236" i="1" s="1"/>
  <c r="AP220" i="1"/>
  <c r="AF180" i="1"/>
  <c r="AI180" i="1" s="1"/>
  <c r="P332" i="1"/>
  <c r="Q332" i="1" s="1"/>
  <c r="AP205" i="1"/>
  <c r="AB72" i="1"/>
  <c r="AW214" i="1"/>
  <c r="P240" i="1"/>
  <c r="Q240" i="1" s="1"/>
  <c r="AB164" i="1"/>
  <c r="AB312" i="1"/>
  <c r="AM217" i="1"/>
  <c r="AW217" i="1" s="1"/>
  <c r="AM271" i="1"/>
  <c r="AN271" i="1" s="1"/>
  <c r="AP66" i="1"/>
  <c r="AP324" i="1"/>
  <c r="AH34" i="1"/>
  <c r="AW205" i="1"/>
  <c r="AM72" i="1"/>
  <c r="AW72" i="1" s="1"/>
  <c r="P48" i="1"/>
  <c r="AC48" i="1" s="1"/>
  <c r="AP48" i="1"/>
  <c r="AM252" i="1"/>
  <c r="AW252" i="1" s="1"/>
  <c r="AF351" i="1"/>
  <c r="AI351" i="1" s="1"/>
  <c r="AW119" i="1"/>
  <c r="AC180" i="1"/>
  <c r="P34" i="1"/>
  <c r="AI34" i="1" s="1"/>
  <c r="AM260" i="1"/>
  <c r="AN260" i="1" s="1"/>
  <c r="AJ361" i="1"/>
  <c r="AB141" i="1"/>
  <c r="P155" i="1"/>
  <c r="Q155" i="1" s="1"/>
  <c r="AN321" i="1"/>
  <c r="AC52" i="1"/>
  <c r="U149" i="1"/>
  <c r="AB149" i="1" s="1"/>
  <c r="AI255" i="1"/>
  <c r="AM193" i="1"/>
  <c r="AN193" i="1" s="1"/>
  <c r="Q224" i="1"/>
  <c r="AB100" i="1"/>
  <c r="AP360" i="1"/>
  <c r="AW284" i="1"/>
  <c r="Q280" i="1"/>
  <c r="AF280" i="1" s="1"/>
  <c r="AI280" i="1" s="1"/>
  <c r="U52" i="1"/>
  <c r="AH52" i="1" s="1"/>
  <c r="AB251" i="1"/>
  <c r="AP224" i="1"/>
  <c r="P161" i="1"/>
  <c r="Q161" i="1" s="1"/>
  <c r="U29" i="1"/>
  <c r="AH29" i="1" s="1"/>
  <c r="P246" i="1"/>
  <c r="AC246" i="1" s="1"/>
  <c r="AB191" i="1"/>
  <c r="AB224" i="1"/>
  <c r="AM336" i="1"/>
  <c r="AN336" i="1" s="1"/>
  <c r="Q40" i="1"/>
  <c r="AD40" i="1" s="1"/>
  <c r="AN40" i="1"/>
  <c r="AB40" i="1"/>
  <c r="AI58" i="1"/>
  <c r="AC209" i="1"/>
  <c r="Q209" i="1"/>
  <c r="AD209" i="1" s="1"/>
  <c r="P329" i="1"/>
  <c r="Q329" i="1" s="1"/>
  <c r="AJ329" i="1" s="1"/>
  <c r="AP287" i="1"/>
  <c r="AP322" i="1"/>
  <c r="AW54" i="1"/>
  <c r="AM263" i="1"/>
  <c r="AN263" i="1" s="1"/>
  <c r="AB97" i="1"/>
  <c r="U257" i="1"/>
  <c r="AB257" i="1" s="1"/>
  <c r="V143" i="1"/>
  <c r="W143" i="1" s="1"/>
  <c r="P212" i="1"/>
  <c r="Q212" i="1" s="1"/>
  <c r="AB255" i="1"/>
  <c r="AH48" i="1"/>
  <c r="AH156" i="1"/>
  <c r="AW244" i="1"/>
  <c r="AM231" i="1"/>
  <c r="AN231" i="1" s="1"/>
  <c r="AC300" i="1"/>
  <c r="AM202" i="1"/>
  <c r="AW202" i="1" s="1"/>
  <c r="AW294" i="1"/>
  <c r="AH144" i="1"/>
  <c r="AC116" i="1"/>
  <c r="AP116" i="1"/>
  <c r="U23" i="1"/>
  <c r="AB23" i="1" s="1"/>
  <c r="AM34" i="1"/>
  <c r="AN34" i="1" s="1"/>
  <c r="AB77" i="1"/>
  <c r="AP108" i="1"/>
  <c r="AM90" i="1"/>
  <c r="AN90" i="1" s="1"/>
  <c r="AC77" i="1"/>
  <c r="AP236" i="1"/>
  <c r="P169" i="1"/>
  <c r="AP56" i="1"/>
  <c r="AP84" i="1"/>
  <c r="P294" i="1"/>
  <c r="Q294" i="1" s="1"/>
  <c r="U330" i="1"/>
  <c r="AB330" i="1" s="1"/>
  <c r="AB128" i="1"/>
  <c r="AP237" i="1"/>
  <c r="P218" i="1"/>
  <c r="AC218" i="1" s="1"/>
  <c r="AP284" i="1"/>
  <c r="AD255" i="1"/>
  <c r="AP20" i="1"/>
  <c r="P296" i="1"/>
  <c r="AC296" i="1" s="1"/>
  <c r="AW183" i="1"/>
  <c r="AN122" i="1"/>
  <c r="AH218" i="1"/>
  <c r="AM190" i="1"/>
  <c r="V174" i="1"/>
  <c r="AC174" i="1" s="1"/>
  <c r="AM113" i="1"/>
  <c r="AB339" i="1"/>
  <c r="AH255" i="1"/>
  <c r="AW100" i="1"/>
  <c r="P81" i="1"/>
  <c r="AB349" i="1"/>
  <c r="Q260" i="1"/>
  <c r="AF260" i="1" s="1"/>
  <c r="AI260" i="1" s="1"/>
  <c r="Q177" i="1"/>
  <c r="AF177" i="1" s="1"/>
  <c r="AI177" i="1" s="1"/>
  <c r="AP274" i="1"/>
  <c r="P104" i="1"/>
  <c r="V104" i="1" s="1"/>
  <c r="W104" i="1" s="1"/>
  <c r="AF104" i="1" s="1"/>
  <c r="P64" i="1"/>
  <c r="V64" i="1" s="1"/>
  <c r="AC64" i="1" s="1"/>
  <c r="P146" i="1"/>
  <c r="AC146" i="1" s="1"/>
  <c r="AP136" i="1"/>
  <c r="AP23" i="1"/>
  <c r="AM97" i="1"/>
  <c r="AN97" i="1" s="1"/>
  <c r="P109" i="1"/>
  <c r="AC109" i="1" s="1"/>
  <c r="AM181" i="1"/>
  <c r="AW181" i="1" s="1"/>
  <c r="P33" i="1"/>
  <c r="Q33" i="1" s="1"/>
  <c r="AM225" i="1"/>
  <c r="AW225" i="1" s="1"/>
  <c r="AJ366" i="1"/>
  <c r="AM123" i="1"/>
  <c r="AW123" i="1" s="1"/>
  <c r="AI52" i="1"/>
  <c r="AB116" i="1"/>
  <c r="Q349" i="1"/>
  <c r="AF349" i="1" s="1"/>
  <c r="AJ349" i="1" s="1"/>
  <c r="Q204" i="1"/>
  <c r="AD204" i="1" s="1"/>
  <c r="AC351" i="1"/>
  <c r="AM137" i="1"/>
  <c r="AW137" i="1" s="1"/>
  <c r="AM270" i="1"/>
  <c r="AN270" i="1" s="1"/>
  <c r="V257" i="1"/>
  <c r="AC257" i="1" s="1"/>
  <c r="AP75" i="1"/>
  <c r="AP344" i="1"/>
  <c r="AM180" i="1"/>
  <c r="AN180" i="1" s="1"/>
  <c r="AM52" i="1"/>
  <c r="AW52" i="1" s="1"/>
  <c r="AW347" i="1"/>
  <c r="AH137" i="1"/>
  <c r="AP96" i="1"/>
  <c r="AJ376" i="1"/>
  <c r="AM374" i="1"/>
  <c r="AN374" i="1" s="1"/>
  <c r="AJ369" i="1"/>
  <c r="P193" i="1"/>
  <c r="Q193" i="1" s="1"/>
  <c r="AD193" i="1" s="1"/>
  <c r="AC335" i="1"/>
  <c r="Q312" i="1"/>
  <c r="AD312" i="1" s="1"/>
  <c r="P156" i="1"/>
  <c r="AI156" i="1" s="1"/>
  <c r="AB209" i="1"/>
  <c r="AB293" i="1"/>
  <c r="AP258" i="1"/>
  <c r="AM295" i="1"/>
  <c r="AW295" i="1" s="1"/>
  <c r="AM157" i="1"/>
  <c r="AN157" i="1" s="1"/>
  <c r="AM367" i="1"/>
  <c r="AN367" i="1" s="1"/>
  <c r="U143" i="1"/>
  <c r="AB143" i="1" s="1"/>
  <c r="AP112" i="1"/>
  <c r="P199" i="1"/>
  <c r="AC199" i="1" s="1"/>
  <c r="AJ378" i="1"/>
  <c r="V29" i="1"/>
  <c r="Q29" i="1"/>
  <c r="AB26" i="1"/>
  <c r="AH26" i="1"/>
  <c r="AI93" i="1"/>
  <c r="Q93" i="1"/>
  <c r="AD93" i="1" s="1"/>
  <c r="V96" i="1"/>
  <c r="AC96" i="1" s="1"/>
  <c r="Q96" i="1"/>
  <c r="AN248" i="1"/>
  <c r="AW248" i="1"/>
  <c r="AD89" i="1"/>
  <c r="AF89" i="1"/>
  <c r="AJ89" i="1" s="1"/>
  <c r="AC232" i="1"/>
  <c r="Q232" i="1"/>
  <c r="AF232" i="1" s="1"/>
  <c r="AI232" i="1" s="1"/>
  <c r="Q210" i="1"/>
  <c r="AD210" i="1" s="1"/>
  <c r="AC210" i="1"/>
  <c r="AN325" i="1"/>
  <c r="AW239" i="1"/>
  <c r="AM365" i="1"/>
  <c r="AN365" i="1" s="1"/>
  <c r="AW316" i="1"/>
  <c r="AM195" i="1"/>
  <c r="AW195" i="1" s="1"/>
  <c r="AP325" i="1"/>
  <c r="P144" i="1"/>
  <c r="AC144" i="1" s="1"/>
  <c r="AC103" i="1"/>
  <c r="P37" i="1"/>
  <c r="AC37" i="1" s="1"/>
  <c r="P107" i="1"/>
  <c r="Q107" i="1" s="1"/>
  <c r="AB216" i="1"/>
  <c r="P26" i="1"/>
  <c r="V26" i="1" s="1"/>
  <c r="P43" i="1"/>
  <c r="Q43" i="1" s="1"/>
  <c r="AJ43" i="1" s="1"/>
  <c r="Q83" i="1"/>
  <c r="AF83" i="1" s="1"/>
  <c r="AM95" i="1"/>
  <c r="P25" i="1"/>
  <c r="Q25" i="1" s="1"/>
  <c r="AB62" i="1"/>
  <c r="AP115" i="1"/>
  <c r="AM71" i="1"/>
  <c r="AN71" i="1" s="1"/>
  <c r="AB278" i="1"/>
  <c r="AP173" i="1"/>
  <c r="P252" i="1"/>
  <c r="Q252" i="1" s="1"/>
  <c r="AD252" i="1" s="1"/>
  <c r="AM104" i="1"/>
  <c r="AW104" i="1" s="1"/>
  <c r="AJ52" i="1"/>
  <c r="AW261" i="1"/>
  <c r="AW57" i="1"/>
  <c r="AB127" i="1"/>
  <c r="AB306" i="1"/>
  <c r="AM191" i="1"/>
  <c r="AN191" i="1" s="1"/>
  <c r="AP261" i="1"/>
  <c r="AP282" i="1"/>
  <c r="V258" i="1"/>
  <c r="W258" i="1" s="1"/>
  <c r="AP155" i="1"/>
  <c r="P185" i="1"/>
  <c r="Q185" i="1" s="1"/>
  <c r="AD185" i="1" s="1"/>
  <c r="AN282" i="1"/>
  <c r="AP243" i="1"/>
  <c r="P121" i="1"/>
  <c r="V121" i="1" s="1"/>
  <c r="W121" i="1" s="1"/>
  <c r="AD121" i="1" s="1"/>
  <c r="AM247" i="1"/>
  <c r="AN247" i="1" s="1"/>
  <c r="V220" i="1"/>
  <c r="W220" i="1" s="1"/>
  <c r="AC278" i="1"/>
  <c r="AM152" i="1"/>
  <c r="AN152" i="1" s="1"/>
  <c r="AB300" i="1"/>
  <c r="P287" i="1"/>
  <c r="AC287" i="1" s="1"/>
  <c r="AP65" i="1"/>
  <c r="AP121" i="1"/>
  <c r="AW176" i="1"/>
  <c r="AN326" i="1"/>
  <c r="AP239" i="1"/>
  <c r="AB234" i="1"/>
  <c r="AB93" i="1"/>
  <c r="AM174" i="1"/>
  <c r="AW174" i="1" s="1"/>
  <c r="AP139" i="1"/>
  <c r="AP371" i="1"/>
  <c r="AD303" i="1"/>
  <c r="AW65" i="1"/>
  <c r="AM281" i="1"/>
  <c r="AW281" i="1" s="1"/>
  <c r="AM111" i="1"/>
  <c r="AN111" i="1" s="1"/>
  <c r="AP248" i="1"/>
  <c r="U124" i="1"/>
  <c r="AB124" i="1" s="1"/>
  <c r="P117" i="1"/>
  <c r="Q117" i="1" s="1"/>
  <c r="AD117" i="1" s="1"/>
  <c r="AM162" i="1"/>
  <c r="AI182" i="1"/>
  <c r="AP338" i="1"/>
  <c r="AM159" i="1"/>
  <c r="AN159" i="1" s="1"/>
  <c r="AM154" i="1"/>
  <c r="AC84" i="1"/>
  <c r="AM343" i="1"/>
  <c r="AW343" i="1" s="1"/>
  <c r="Q20" i="1"/>
  <c r="AB269" i="1"/>
  <c r="AB83" i="1"/>
  <c r="AB84" i="1"/>
  <c r="AP208" i="1"/>
  <c r="AN115" i="1"/>
  <c r="AW59" i="1"/>
  <c r="V47" i="1"/>
  <c r="AI47" i="1" s="1"/>
  <c r="AP110" i="1"/>
  <c r="P184" i="1"/>
  <c r="Q223" i="1"/>
  <c r="AF223" i="1" s="1"/>
  <c r="AJ223" i="1" s="1"/>
  <c r="P265" i="1"/>
  <c r="AC265" i="1" s="1"/>
  <c r="AM50" i="1"/>
  <c r="AN50" i="1" s="1"/>
  <c r="P63" i="1"/>
  <c r="U96" i="1"/>
  <c r="AB96" i="1" s="1"/>
  <c r="AB37" i="1"/>
  <c r="U220" i="1"/>
  <c r="AB220" i="1" s="1"/>
  <c r="AM146" i="1"/>
  <c r="AN146" i="1" s="1"/>
  <c r="AB334" i="1"/>
  <c r="P237" i="1"/>
  <c r="AC237" i="1" s="1"/>
  <c r="U20" i="1"/>
  <c r="AB20" i="1" s="1"/>
  <c r="P130" i="1"/>
  <c r="AM238" i="1"/>
  <c r="AP57" i="1"/>
  <c r="AJ360" i="1"/>
  <c r="AC297" i="1"/>
  <c r="Q297" i="1"/>
  <c r="AW218" i="1"/>
  <c r="AN218" i="1"/>
  <c r="AW274" i="1"/>
  <c r="AN274" i="1"/>
  <c r="Q225" i="1"/>
  <c r="AD225" i="1" s="1"/>
  <c r="AC225" i="1"/>
  <c r="AC97" i="1"/>
  <c r="Q97" i="1"/>
  <c r="AF97" i="1" s="1"/>
  <c r="AH97" i="1" s="1"/>
  <c r="AJ303" i="1"/>
  <c r="AH303" i="1"/>
  <c r="AN112" i="1"/>
  <c r="AW112" i="1"/>
  <c r="AC344" i="1"/>
  <c r="Q344" i="1"/>
  <c r="AF344" i="1" s="1"/>
  <c r="AJ344" i="1" s="1"/>
  <c r="AB351" i="1"/>
  <c r="AB275" i="1"/>
  <c r="AB287" i="1"/>
  <c r="AB180" i="1"/>
  <c r="AB51" i="1"/>
  <c r="AH314" i="1"/>
  <c r="AM377" i="1"/>
  <c r="AN377" i="1" s="1"/>
  <c r="AM207" i="1"/>
  <c r="AP100" i="1"/>
  <c r="AB79" i="1"/>
  <c r="AP55" i="1"/>
  <c r="AM134" i="1"/>
  <c r="AM267" i="1"/>
  <c r="AN267" i="1" s="1"/>
  <c r="AB259" i="1"/>
  <c r="AC165" i="1"/>
  <c r="AB198" i="1"/>
  <c r="AM82" i="1"/>
  <c r="AN82" i="1" s="1"/>
  <c r="AP376" i="1"/>
  <c r="AC58" i="1"/>
  <c r="AB341" i="1"/>
  <c r="AF310" i="1"/>
  <c r="AI310" i="1" s="1"/>
  <c r="AD370" i="1"/>
  <c r="AM317" i="1"/>
  <c r="AD371" i="1"/>
  <c r="AP246" i="1"/>
  <c r="AM120" i="1"/>
  <c r="AN120" i="1" s="1"/>
  <c r="P126" i="1"/>
  <c r="V126" i="1" s="1"/>
  <c r="AW43" i="1"/>
  <c r="AW48" i="1"/>
  <c r="V28" i="1"/>
  <c r="AI28" i="1" s="1"/>
  <c r="AW344" i="1"/>
  <c r="AB297" i="1"/>
  <c r="AJ372" i="1"/>
  <c r="AN278" i="1"/>
  <c r="Q51" i="1"/>
  <c r="AD51" i="1" s="1"/>
  <c r="AP122" i="1"/>
  <c r="U250" i="1"/>
  <c r="AB250" i="1" s="1"/>
  <c r="P139" i="1"/>
  <c r="Q139" i="1" s="1"/>
  <c r="AC55" i="1"/>
  <c r="V347" i="1"/>
  <c r="AH51" i="1"/>
  <c r="AM21" i="1"/>
  <c r="AW21" i="1" s="1"/>
  <c r="AM187" i="1"/>
  <c r="AN187" i="1" s="1"/>
  <c r="AP375" i="1"/>
  <c r="W345" i="1"/>
  <c r="AD345" i="1" s="1"/>
  <c r="AM350" i="1"/>
  <c r="AM203" i="1"/>
  <c r="AN203" i="1" s="1"/>
  <c r="AB223" i="1"/>
  <c r="AP46" i="1"/>
  <c r="AP164" i="1"/>
  <c r="AP178" i="1"/>
  <c r="AB303" i="1"/>
  <c r="AP128" i="1"/>
  <c r="AP331" i="1"/>
  <c r="AP244" i="1"/>
  <c r="AM39" i="1"/>
  <c r="AF55" i="1"/>
  <c r="AI55" i="1" s="1"/>
  <c r="AD300" i="1"/>
  <c r="Q65" i="1"/>
  <c r="AP366" i="1"/>
  <c r="P267" i="1"/>
  <c r="Q267" i="1" s="1"/>
  <c r="AF267" i="1" s="1"/>
  <c r="AW84" i="1"/>
  <c r="AB345" i="1"/>
  <c r="AN58" i="1"/>
  <c r="AP125" i="1"/>
  <c r="AP347" i="1"/>
  <c r="AP81" i="1"/>
  <c r="AB348" i="1"/>
  <c r="U315" i="1"/>
  <c r="AB315" i="1" s="1"/>
  <c r="AP91" i="1"/>
  <c r="AM33" i="1"/>
  <c r="AP40" i="1"/>
  <c r="W23" i="1"/>
  <c r="AJ23" i="1" s="1"/>
  <c r="AI23" i="1"/>
  <c r="AC23" i="1"/>
  <c r="AF250" i="1"/>
  <c r="AJ250" i="1" s="1"/>
  <c r="AD250" i="1"/>
  <c r="AN220" i="1"/>
  <c r="AW220" i="1"/>
  <c r="AN331" i="1"/>
  <c r="AW331" i="1"/>
  <c r="AF243" i="1"/>
  <c r="AI243" i="1" s="1"/>
  <c r="AD243" i="1"/>
  <c r="AN223" i="1"/>
  <c r="AW223" i="1"/>
  <c r="W286" i="1"/>
  <c r="AF286" i="1" s="1"/>
  <c r="AJ286" i="1" s="1"/>
  <c r="AC286" i="1"/>
  <c r="AC336" i="1"/>
  <c r="AB159" i="1"/>
  <c r="AC304" i="1"/>
  <c r="AW164" i="1"/>
  <c r="V31" i="1"/>
  <c r="AI31" i="1" s="1"/>
  <c r="AP228" i="1"/>
  <c r="AW103" i="1"/>
  <c r="AH278" i="1"/>
  <c r="AD336" i="1"/>
  <c r="AJ278" i="1"/>
  <c r="AC204" i="1"/>
  <c r="AM177" i="1"/>
  <c r="V268" i="1"/>
  <c r="AB337" i="1"/>
  <c r="AM188" i="1"/>
  <c r="P299" i="1"/>
  <c r="Q299" i="1" s="1"/>
  <c r="AH238" i="1"/>
  <c r="AM49" i="1"/>
  <c r="AW49" i="1" s="1"/>
  <c r="AM293" i="1"/>
  <c r="AN293" i="1" s="1"/>
  <c r="AJ77" i="1"/>
  <c r="AH182" i="1"/>
  <c r="AM201" i="1"/>
  <c r="AW201" i="1" s="1"/>
  <c r="U98" i="1"/>
  <c r="AB98" i="1" s="1"/>
  <c r="AN228" i="1"/>
  <c r="AM249" i="1"/>
  <c r="AW249" i="1" s="1"/>
  <c r="AM339" i="1"/>
  <c r="AN251" i="1"/>
  <c r="Q41" i="1"/>
  <c r="AP170" i="1"/>
  <c r="AN170" i="1"/>
  <c r="AC234" i="1"/>
  <c r="AM273" i="1"/>
  <c r="AN273" i="1" s="1"/>
  <c r="AW352" i="1"/>
  <c r="AP130" i="1"/>
  <c r="AC163" i="1"/>
  <c r="Q23" i="1"/>
  <c r="AC250" i="1"/>
  <c r="AC243" i="1"/>
  <c r="AW280" i="1"/>
  <c r="AP24" i="1"/>
  <c r="AP135" i="1"/>
  <c r="P27" i="1"/>
  <c r="Q27" i="1" s="1"/>
  <c r="AH43" i="1"/>
  <c r="AP251" i="1"/>
  <c r="AP256" i="1"/>
  <c r="AW329" i="1"/>
  <c r="AW269" i="1"/>
  <c r="V316" i="1"/>
  <c r="AP223" i="1"/>
  <c r="P217" i="1"/>
  <c r="Q217" i="1" s="1"/>
  <c r="AJ377" i="1"/>
  <c r="U31" i="1"/>
  <c r="AB31" i="1" s="1"/>
  <c r="P35" i="1"/>
  <c r="Q35" i="1" s="1"/>
  <c r="V266" i="1"/>
  <c r="W266" i="1" s="1"/>
  <c r="AF266" i="1" s="1"/>
  <c r="AP126" i="1"/>
  <c r="AD84" i="1"/>
  <c r="AP280" i="1"/>
  <c r="AM76" i="1"/>
  <c r="AN76" i="1" s="1"/>
  <c r="AM330" i="1"/>
  <c r="AW330" i="1" s="1"/>
  <c r="AP176" i="1"/>
  <c r="P44" i="1"/>
  <c r="V44" i="1" s="1"/>
  <c r="AB286" i="1"/>
  <c r="AB243" i="1"/>
  <c r="AF163" i="1"/>
  <c r="AI163" i="1" s="1"/>
  <c r="Q221" i="1"/>
  <c r="AF221" i="1" s="1"/>
  <c r="AI221" i="1" s="1"/>
  <c r="AM285" i="1"/>
  <c r="AN285" i="1" s="1"/>
  <c r="AM279" i="1"/>
  <c r="AW279" i="1" s="1"/>
  <c r="AP161" i="1"/>
  <c r="P80" i="1"/>
  <c r="Q80" i="1" s="1"/>
  <c r="AD367" i="1"/>
  <c r="U41" i="1"/>
  <c r="AW345" i="1"/>
  <c r="AD278" i="1"/>
  <c r="AP290" i="1"/>
  <c r="AD364" i="1"/>
  <c r="AW299" i="1"/>
  <c r="AB336" i="1"/>
  <c r="AP378" i="1"/>
  <c r="AM107" i="1"/>
  <c r="AP103" i="1"/>
  <c r="V321" i="1"/>
  <c r="AC321" i="1" s="1"/>
  <c r="AC310" i="1"/>
  <c r="AN198" i="1"/>
  <c r="AB253" i="1"/>
  <c r="P188" i="1"/>
  <c r="V188" i="1" s="1"/>
  <c r="AP289" i="1"/>
  <c r="AM227" i="1"/>
  <c r="AB238" i="1"/>
  <c r="AJ365" i="1"/>
  <c r="Q110" i="1"/>
  <c r="AF110" i="1" s="1"/>
  <c r="AC110" i="1"/>
  <c r="Q162" i="1"/>
  <c r="AD162" i="1" s="1"/>
  <c r="AC162" i="1"/>
  <c r="AN155" i="1"/>
  <c r="AW155" i="1"/>
  <c r="AN173" i="1"/>
  <c r="AW173" i="1"/>
  <c r="AF129" i="1"/>
  <c r="AH129" i="1" s="1"/>
  <c r="AD129" i="1"/>
  <c r="AW311" i="1"/>
  <c r="AN311" i="1"/>
  <c r="AC157" i="1"/>
  <c r="W157" i="1"/>
  <c r="Q138" i="1"/>
  <c r="V138" i="1"/>
  <c r="AW324" i="1"/>
  <c r="AN324" i="1"/>
  <c r="AN128" i="1"/>
  <c r="AW128" i="1"/>
  <c r="AD79" i="1"/>
  <c r="AF79" i="1"/>
  <c r="AH79" i="1" s="1"/>
  <c r="AD140" i="1"/>
  <c r="AF140" i="1"/>
  <c r="AI140" i="1" s="1"/>
  <c r="AC334" i="1"/>
  <c r="W334" i="1"/>
  <c r="AF334" i="1" s="1"/>
  <c r="AN101" i="1"/>
  <c r="AW101" i="1"/>
  <c r="AN42" i="1"/>
  <c r="AW42" i="1"/>
  <c r="Q191" i="1"/>
  <c r="AF191" i="1" s="1"/>
  <c r="AI191" i="1" s="1"/>
  <c r="AC191" i="1"/>
  <c r="AF292" i="1"/>
  <c r="AJ292" i="1" s="1"/>
  <c r="AD292" i="1"/>
  <c r="AN53" i="1"/>
  <c r="AW53" i="1"/>
  <c r="Q322" i="1"/>
  <c r="AF322" i="1" s="1"/>
  <c r="AC322" i="1"/>
  <c r="AW118" i="1"/>
  <c r="AN118" i="1"/>
  <c r="Q200" i="1"/>
  <c r="V200" i="1"/>
  <c r="W200" i="1" s="1"/>
  <c r="AW253" i="1"/>
  <c r="AN253" i="1"/>
  <c r="AC339" i="1"/>
  <c r="Q339" i="1"/>
  <c r="AF339" i="1" s="1"/>
  <c r="AI339" i="1" s="1"/>
  <c r="AP143" i="1"/>
  <c r="AP42" i="1"/>
  <c r="P45" i="1"/>
  <c r="AM69" i="1"/>
  <c r="AC93" i="1"/>
  <c r="Q208" i="1"/>
  <c r="AD208" i="1" s="1"/>
  <c r="Q149" i="1"/>
  <c r="AP194" i="1"/>
  <c r="P298" i="1"/>
  <c r="V230" i="1"/>
  <c r="W230" i="1" s="1"/>
  <c r="AF230" i="1" s="1"/>
  <c r="AJ230" i="1" s="1"/>
  <c r="AP311" i="1"/>
  <c r="AC208" i="1"/>
  <c r="AI303" i="1"/>
  <c r="AP192" i="1"/>
  <c r="AB178" i="1"/>
  <c r="P350" i="1"/>
  <c r="AP101" i="1"/>
  <c r="AN237" i="1"/>
  <c r="AC328" i="1"/>
  <c r="AI41" i="1"/>
  <c r="AM341" i="1"/>
  <c r="AH77" i="1"/>
  <c r="AH290" i="1"/>
  <c r="AN110" i="1"/>
  <c r="V307" i="1"/>
  <c r="W307" i="1" s="1"/>
  <c r="AC306" i="1"/>
  <c r="Q176" i="1"/>
  <c r="V201" i="1"/>
  <c r="W201" i="1" s="1"/>
  <c r="AF201" i="1" s="1"/>
  <c r="AN117" i="1"/>
  <c r="AC192" i="1"/>
  <c r="AP147" i="1"/>
  <c r="P178" i="1"/>
  <c r="AI178" i="1" s="1"/>
  <c r="U157" i="1"/>
  <c r="AB157" i="1" s="1"/>
  <c r="Q157" i="1"/>
  <c r="P76" i="1"/>
  <c r="Q76" i="1" s="1"/>
  <c r="AM297" i="1"/>
  <c r="AN297" i="1" s="1"/>
  <c r="AP141" i="1"/>
  <c r="U230" i="1"/>
  <c r="AB230" i="1" s="1"/>
  <c r="P36" i="1"/>
  <c r="AC36" i="1" s="1"/>
  <c r="AW219" i="1"/>
  <c r="AP335" i="1"/>
  <c r="AH22" i="1"/>
  <c r="AI51" i="1"/>
  <c r="AH294" i="1"/>
  <c r="AF328" i="1"/>
  <c r="AB105" i="1"/>
  <c r="AM85" i="1"/>
  <c r="P61" i="1"/>
  <c r="Q259" i="1"/>
  <c r="P196" i="1"/>
  <c r="AD375" i="1"/>
  <c r="U138" i="1"/>
  <c r="AB138" i="1" s="1"/>
  <c r="AI77" i="1"/>
  <c r="P53" i="1"/>
  <c r="P151" i="1"/>
  <c r="AP241" i="1"/>
  <c r="P73" i="1"/>
  <c r="AB42" i="1"/>
  <c r="AB58" i="1"/>
  <c r="AP184" i="1"/>
  <c r="AC50" i="1"/>
  <c r="P22" i="1"/>
  <c r="AI22" i="1" s="1"/>
  <c r="AP253" i="1"/>
  <c r="AD164" i="1"/>
  <c r="AH28" i="1"/>
  <c r="AC275" i="1"/>
  <c r="AC129" i="1"/>
  <c r="AW184" i="1"/>
  <c r="AN286" i="1"/>
  <c r="AM61" i="1"/>
  <c r="AW61" i="1" s="1"/>
  <c r="AM77" i="1"/>
  <c r="AM213" i="1"/>
  <c r="AW213" i="1" s="1"/>
  <c r="Q211" i="1"/>
  <c r="AP352" i="1"/>
  <c r="AM105" i="1"/>
  <c r="AP222" i="1"/>
  <c r="AW241" i="1"/>
  <c r="AB192" i="1"/>
  <c r="P197" i="1"/>
  <c r="AM189" i="1"/>
  <c r="AH58" i="1"/>
  <c r="AB182" i="1"/>
  <c r="AB50" i="1"/>
  <c r="AM346" i="1"/>
  <c r="AW141" i="1"/>
  <c r="AW160" i="1"/>
  <c r="AC79" i="1"/>
  <c r="AH208" i="1"/>
  <c r="P111" i="1"/>
  <c r="AN153" i="1"/>
  <c r="AM230" i="1"/>
  <c r="AP362" i="1"/>
  <c r="AW151" i="1"/>
  <c r="AB271" i="1"/>
  <c r="AM306" i="1"/>
  <c r="AN306" i="1" s="1"/>
  <c r="AP326" i="1"/>
  <c r="AB277" i="1"/>
  <c r="AP118" i="1"/>
  <c r="AB211" i="1"/>
  <c r="AP67" i="1"/>
  <c r="AM129" i="1"/>
  <c r="AN129" i="1" s="1"/>
  <c r="P88" i="1"/>
  <c r="AP53" i="1"/>
  <c r="AC140" i="1"/>
  <c r="AW92" i="1"/>
  <c r="AB69" i="1"/>
  <c r="AP211" i="1"/>
  <c r="AW283" i="1"/>
  <c r="W149" i="1"/>
  <c r="AD149" i="1" s="1"/>
  <c r="AN158" i="1"/>
  <c r="AC105" i="1"/>
  <c r="AN67" i="1"/>
  <c r="AW211" i="1"/>
  <c r="AB208" i="1"/>
  <c r="AM308" i="1"/>
  <c r="AN308" i="1" s="1"/>
  <c r="AP327" i="1"/>
  <c r="AM275" i="1"/>
  <c r="U189" i="1"/>
  <c r="AB189" i="1" s="1"/>
  <c r="P314" i="1"/>
  <c r="AP329" i="1"/>
  <c r="AP364" i="1"/>
  <c r="AP262" i="1"/>
  <c r="AM45" i="1"/>
  <c r="P288" i="1"/>
  <c r="P82" i="1"/>
  <c r="AB241" i="1"/>
  <c r="AB194" i="1"/>
  <c r="AN301" i="1"/>
  <c r="AH53" i="1"/>
  <c r="AN74" i="1"/>
  <c r="AP160" i="1"/>
  <c r="AM358" i="1"/>
  <c r="AN358" i="1" s="1"/>
  <c r="V331" i="1"/>
  <c r="W279" i="1"/>
  <c r="AD279" i="1" s="1"/>
  <c r="AC279" i="1"/>
  <c r="AC309" i="1"/>
  <c r="W309" i="1"/>
  <c r="AD309" i="1" s="1"/>
  <c r="Q241" i="1"/>
  <c r="AJ251" i="1"/>
  <c r="AH251" i="1"/>
  <c r="AM22" i="1"/>
  <c r="AM156" i="1"/>
  <c r="P340" i="1"/>
  <c r="AC340" i="1" s="1"/>
  <c r="AB340" i="1"/>
  <c r="AM127" i="1"/>
  <c r="AN127" i="1" s="1"/>
  <c r="AP127" i="1"/>
  <c r="U219" i="1"/>
  <c r="AB219" i="1" s="1"/>
  <c r="P219" i="1"/>
  <c r="AP215" i="1"/>
  <c r="AM215" i="1"/>
  <c r="AW66" i="1"/>
  <c r="AN66" i="1"/>
  <c r="AB33" i="1"/>
  <c r="AH33" i="1"/>
  <c r="AP302" i="1"/>
  <c r="AM302" i="1"/>
  <c r="U323" i="1"/>
  <c r="AB323" i="1" s="1"/>
  <c r="P323" i="1"/>
  <c r="AW334" i="1"/>
  <c r="AN334" i="1"/>
  <c r="AC120" i="1"/>
  <c r="Q120" i="1"/>
  <c r="AD120" i="1" s="1"/>
  <c r="AC42" i="1"/>
  <c r="Q42" i="1"/>
  <c r="AF42" i="1" s="1"/>
  <c r="AN28" i="1"/>
  <c r="V142" i="1"/>
  <c r="AN133" i="1"/>
  <c r="AW133" i="1"/>
  <c r="AB279" i="1"/>
  <c r="AM109" i="1"/>
  <c r="AP109" i="1"/>
  <c r="AC102" i="1"/>
  <c r="Q102" i="1"/>
  <c r="AB245" i="1"/>
  <c r="P66" i="1"/>
  <c r="AB66" i="1"/>
  <c r="P60" i="1"/>
  <c r="AB60" i="1"/>
  <c r="AB57" i="1"/>
  <c r="AP44" i="1"/>
  <c r="AM44" i="1"/>
  <c r="AM35" i="1"/>
  <c r="AW35" i="1" s="1"/>
  <c r="AP35" i="1"/>
  <c r="AP266" i="1"/>
  <c r="AM266" i="1"/>
  <c r="AN266" i="1" s="1"/>
  <c r="V330" i="1"/>
  <c r="Q330" i="1"/>
  <c r="AN24" i="1"/>
  <c r="AW24" i="1"/>
  <c r="AW289" i="1"/>
  <c r="AN289" i="1"/>
  <c r="V273" i="1"/>
  <c r="AB273" i="1"/>
  <c r="P131" i="1"/>
  <c r="AB131" i="1"/>
  <c r="P213" i="1"/>
  <c r="AH213" i="1"/>
  <c r="AB213" i="1"/>
  <c r="AM318" i="1"/>
  <c r="AW318" i="1" s="1"/>
  <c r="AM353" i="1"/>
  <c r="AW353" i="1" s="1"/>
  <c r="AP353" i="1"/>
  <c r="AP349" i="1"/>
  <c r="AM349" i="1"/>
  <c r="AW349" i="1" s="1"/>
  <c r="AW338" i="1"/>
  <c r="AN338" i="1"/>
  <c r="V311" i="1"/>
  <c r="W311" i="1" s="1"/>
  <c r="AB311" i="1"/>
  <c r="AC271" i="1"/>
  <c r="Q271" i="1"/>
  <c r="P263" i="1"/>
  <c r="AB263" i="1"/>
  <c r="U142" i="1"/>
  <c r="AB142" i="1" s="1"/>
  <c r="U136" i="1"/>
  <c r="AB136" i="1" s="1"/>
  <c r="P136" i="1"/>
  <c r="AN116" i="1"/>
  <c r="AW116" i="1"/>
  <c r="AC245" i="1"/>
  <c r="Q245" i="1"/>
  <c r="AM234" i="1"/>
  <c r="AP234" i="1"/>
  <c r="AB231" i="1"/>
  <c r="P231" i="1"/>
  <c r="Q57" i="1"/>
  <c r="AC57" i="1"/>
  <c r="U49" i="1"/>
  <c r="P49" i="1"/>
  <c r="AP27" i="1"/>
  <c r="AM27" i="1"/>
  <c r="U54" i="1"/>
  <c r="P54" i="1"/>
  <c r="Q54" i="1" s="1"/>
  <c r="AC127" i="1"/>
  <c r="Q127" i="1"/>
  <c r="AW143" i="1"/>
  <c r="AN143" i="1"/>
  <c r="AP334" i="1"/>
  <c r="P353" i="1"/>
  <c r="AB353" i="1"/>
  <c r="P338" i="1"/>
  <c r="AB338" i="1"/>
  <c r="AC327" i="1"/>
  <c r="Q327" i="1"/>
  <c r="AM145" i="1"/>
  <c r="AP145" i="1"/>
  <c r="Q124" i="1"/>
  <c r="V124" i="1"/>
  <c r="AM86" i="1"/>
  <c r="AP86" i="1"/>
  <c r="AB239" i="1"/>
  <c r="P239" i="1"/>
  <c r="AM179" i="1"/>
  <c r="AP179" i="1"/>
  <c r="AB249" i="1"/>
  <c r="P249" i="1"/>
  <c r="AB32" i="1"/>
  <c r="AH32" i="1"/>
  <c r="AI105" i="1"/>
  <c r="Q72" i="1"/>
  <c r="AM342" i="1"/>
  <c r="AW342" i="1" s="1"/>
  <c r="AP342" i="1"/>
  <c r="AP292" i="1"/>
  <c r="AM292" i="1"/>
  <c r="AN262" i="1"/>
  <c r="AW262" i="1"/>
  <c r="AN135" i="1"/>
  <c r="AW135" i="1"/>
  <c r="AN108" i="1"/>
  <c r="AW108" i="1"/>
  <c r="AM242" i="1"/>
  <c r="AP242" i="1"/>
  <c r="AM250" i="1"/>
  <c r="AP250" i="1"/>
  <c r="AH247" i="1"/>
  <c r="AB247" i="1"/>
  <c r="P247" i="1"/>
  <c r="AC247" i="1" s="1"/>
  <c r="AB71" i="1"/>
  <c r="P71" i="1"/>
  <c r="Q71" i="1" s="1"/>
  <c r="AP30" i="1"/>
  <c r="AM30" i="1"/>
  <c r="AW30" i="1" s="1"/>
  <c r="V248" i="1"/>
  <c r="Q248" i="1"/>
  <c r="AB135" i="1"/>
  <c r="AH135" i="1"/>
  <c r="P135" i="1"/>
  <c r="AW91" i="1"/>
  <c r="AN91" i="1"/>
  <c r="AB203" i="1"/>
  <c r="P203" i="1"/>
  <c r="P38" i="1"/>
  <c r="U38" i="1"/>
  <c r="AM257" i="1"/>
  <c r="AP257" i="1"/>
  <c r="AP149" i="1"/>
  <c r="AM149" i="1"/>
  <c r="P21" i="1"/>
  <c r="AB21" i="1"/>
  <c r="AB134" i="1"/>
  <c r="P134" i="1"/>
  <c r="AP340" i="1"/>
  <c r="AM340" i="1"/>
  <c r="AN340" i="1" s="1"/>
  <c r="AN194" i="1"/>
  <c r="AW194" i="1"/>
  <c r="AP28" i="1"/>
  <c r="AB148" i="1"/>
  <c r="AM268" i="1"/>
  <c r="AW268" i="1" s="1"/>
  <c r="U118" i="1"/>
  <c r="AB118" i="1" s="1"/>
  <c r="P32" i="1"/>
  <c r="P281" i="1"/>
  <c r="AI281" i="1" s="1"/>
  <c r="AH281" i="1"/>
  <c r="AB281" i="1"/>
  <c r="U160" i="1"/>
  <c r="AB160" i="1" s="1"/>
  <c r="AP150" i="1"/>
  <c r="AM150" i="1"/>
  <c r="AN150" i="1" s="1"/>
  <c r="AM99" i="1"/>
  <c r="AP99" i="1"/>
  <c r="AP79" i="1"/>
  <c r="AM79" i="1"/>
  <c r="Q238" i="1"/>
  <c r="AD238" i="1" s="1"/>
  <c r="AC238" i="1"/>
  <c r="AI238" i="1"/>
  <c r="P206" i="1"/>
  <c r="U206" i="1"/>
  <c r="AB206" i="1" s="1"/>
  <c r="AM62" i="1"/>
  <c r="AP62" i="1"/>
  <c r="U59" i="1"/>
  <c r="AH59" i="1" s="1"/>
  <c r="P59" i="1"/>
  <c r="V59" i="1" s="1"/>
  <c r="AM51" i="1"/>
  <c r="AP51" i="1"/>
  <c r="AM171" i="1"/>
  <c r="AP171" i="1"/>
  <c r="AM235" i="1"/>
  <c r="AP235" i="1"/>
  <c r="AC244" i="1"/>
  <c r="Q244" i="1"/>
  <c r="AF244" i="1" s="1"/>
  <c r="AC95" i="1"/>
  <c r="AD374" i="1"/>
  <c r="AJ374" i="1"/>
  <c r="AM363" i="1"/>
  <c r="AN363" i="1" s="1"/>
  <c r="AP363" i="1"/>
  <c r="P75" i="1"/>
  <c r="AI75" i="1" s="1"/>
  <c r="AB75" i="1"/>
  <c r="AH75" i="1"/>
  <c r="Q160" i="1"/>
  <c r="V160" i="1"/>
  <c r="P108" i="1"/>
  <c r="U108" i="1"/>
  <c r="AB108" i="1" s="1"/>
  <c r="AJ105" i="1"/>
  <c r="AD105" i="1"/>
  <c r="AW208" i="1"/>
  <c r="AN208" i="1"/>
  <c r="P70" i="1"/>
  <c r="AB70" i="1"/>
  <c r="P333" i="1"/>
  <c r="U333" i="1"/>
  <c r="AB333" i="1" s="1"/>
  <c r="AM312" i="1"/>
  <c r="AP312" i="1"/>
  <c r="AI40" i="1"/>
  <c r="AH40" i="1"/>
  <c r="AI141" i="1"/>
  <c r="AH141" i="1"/>
  <c r="AH227" i="1"/>
  <c r="AN70" i="1"/>
  <c r="AW70" i="1"/>
  <c r="AF95" i="1"/>
  <c r="AD95" i="1"/>
  <c r="AC46" i="1"/>
  <c r="AF275" i="1"/>
  <c r="AH275" i="1" s="1"/>
  <c r="AD275" i="1"/>
  <c r="P125" i="1"/>
  <c r="AB305" i="1"/>
  <c r="V305" i="1"/>
  <c r="AC305" i="1" s="1"/>
  <c r="AM300" i="1"/>
  <c r="AP300" i="1"/>
  <c r="AC277" i="1"/>
  <c r="Q277" i="1"/>
  <c r="P261" i="1"/>
  <c r="AB261" i="1"/>
  <c r="AC194" i="1"/>
  <c r="Q194" i="1"/>
  <c r="AB227" i="1"/>
  <c r="P227" i="1"/>
  <c r="AI227" i="1" s="1"/>
  <c r="AP219" i="1"/>
  <c r="AM216" i="1"/>
  <c r="AW216" i="1" s="1"/>
  <c r="AP216" i="1"/>
  <c r="U214" i="1"/>
  <c r="AB214" i="1" s="1"/>
  <c r="P214" i="1"/>
  <c r="AM182" i="1"/>
  <c r="AP182" i="1"/>
  <c r="P254" i="1"/>
  <c r="AB254" i="1"/>
  <c r="P181" i="1"/>
  <c r="AC181" i="1" s="1"/>
  <c r="AB181" i="1"/>
  <c r="AN256" i="1"/>
  <c r="AC62" i="1"/>
  <c r="Q62" i="1"/>
  <c r="AF62" i="1" s="1"/>
  <c r="P308" i="1"/>
  <c r="AB308" i="1"/>
  <c r="AM264" i="1"/>
  <c r="AP264" i="1"/>
  <c r="V118" i="1"/>
  <c r="AC118" i="1" s="1"/>
  <c r="Q118" i="1"/>
  <c r="AB114" i="1"/>
  <c r="P114" i="1"/>
  <c r="AC114" i="1" s="1"/>
  <c r="AM232" i="1"/>
  <c r="AB222" i="1"/>
  <c r="P222" i="1"/>
  <c r="U282" i="1"/>
  <c r="AB282" i="1" s="1"/>
  <c r="P282" i="1"/>
  <c r="AP31" i="1"/>
  <c r="AM31" i="1"/>
  <c r="AN31" i="1" s="1"/>
  <c r="AM212" i="1"/>
  <c r="AP212" i="1"/>
  <c r="AM68" i="1"/>
  <c r="AP68" i="1"/>
  <c r="AN161" i="1"/>
  <c r="AW161" i="1"/>
  <c r="AP328" i="1"/>
  <c r="AM328" i="1"/>
  <c r="AB313" i="1"/>
  <c r="P313" i="1"/>
  <c r="AC313" i="1" s="1"/>
  <c r="Q295" i="1"/>
  <c r="AC295" i="1"/>
  <c r="P154" i="1"/>
  <c r="AB154" i="1"/>
  <c r="U123" i="1"/>
  <c r="AB123" i="1" s="1"/>
  <c r="P123" i="1"/>
  <c r="V123" i="1" s="1"/>
  <c r="AB120" i="1"/>
  <c r="AP240" i="1"/>
  <c r="AM240" i="1"/>
  <c r="AM199" i="1"/>
  <c r="AP199" i="1"/>
  <c r="AM25" i="1"/>
  <c r="AP25" i="1"/>
  <c r="P167" i="1"/>
  <c r="Q167" i="1" s="1"/>
  <c r="AB167" i="1"/>
  <c r="AM307" i="1"/>
  <c r="AH105" i="1"/>
  <c r="AC89" i="1"/>
  <c r="AB168" i="1"/>
  <c r="AP359" i="1"/>
  <c r="AH199" i="1"/>
  <c r="P172" i="1"/>
  <c r="AP294" i="1"/>
  <c r="AH76" i="1"/>
  <c r="AH159" i="1"/>
  <c r="AH249" i="1"/>
  <c r="AJ58" i="1"/>
  <c r="AP321" i="1"/>
  <c r="AC176" i="1"/>
  <c r="W176" i="1"/>
  <c r="AD176" i="1" s="1"/>
  <c r="AD165" i="1"/>
  <c r="AF165" i="1"/>
  <c r="AH165" i="1" s="1"/>
  <c r="AI349" i="1"/>
  <c r="AI116" i="1"/>
  <c r="U39" i="1"/>
  <c r="P39" i="1"/>
  <c r="V320" i="1"/>
  <c r="Q320" i="1"/>
  <c r="AH116" i="1"/>
  <c r="AW144" i="1"/>
  <c r="AN138" i="1"/>
  <c r="AN26" i="1"/>
  <c r="AW26" i="1"/>
  <c r="AD50" i="1"/>
  <c r="AF50" i="1"/>
  <c r="AI50" i="1" s="1"/>
  <c r="P86" i="1"/>
  <c r="AB86" i="1"/>
  <c r="AD192" i="1"/>
  <c r="AF192" i="1"/>
  <c r="AI192" i="1" s="1"/>
  <c r="AM166" i="1"/>
  <c r="AP166" i="1"/>
  <c r="AN93" i="1"/>
  <c r="AW93" i="1"/>
  <c r="P91" i="1"/>
  <c r="AB91" i="1"/>
  <c r="P147" i="1"/>
  <c r="U147" i="1"/>
  <c r="AB147" i="1" s="1"/>
  <c r="AN222" i="1"/>
  <c r="AW222" i="1"/>
  <c r="AW287" i="1"/>
  <c r="AN287" i="1"/>
  <c r="AW323" i="1"/>
  <c r="AN323" i="1"/>
  <c r="AI346" i="1"/>
  <c r="AJ346" i="1"/>
  <c r="W145" i="1"/>
  <c r="AC145" i="1"/>
  <c r="AM98" i="1"/>
  <c r="AP98" i="1"/>
  <c r="Q179" i="1"/>
  <c r="V179" i="1"/>
  <c r="AP320" i="1"/>
  <c r="AM320" i="1"/>
  <c r="Q226" i="1"/>
  <c r="AC226" i="1"/>
  <c r="AP255" i="1"/>
  <c r="AM255" i="1"/>
  <c r="AC195" i="1"/>
  <c r="Q195" i="1"/>
  <c r="AB202" i="1"/>
  <c r="P202" i="1"/>
  <c r="AB35" i="1"/>
  <c r="AH35" i="1"/>
  <c r="AB235" i="1"/>
  <c r="P235" i="1"/>
  <c r="AD293" i="1"/>
  <c r="AF293" i="1"/>
  <c r="AI159" i="1"/>
  <c r="Q159" i="1"/>
  <c r="AP259" i="1"/>
  <c r="AM259" i="1"/>
  <c r="AP102" i="1"/>
  <c r="AM102" i="1"/>
  <c r="AN64" i="1"/>
  <c r="AW64" i="1"/>
  <c r="U285" i="1"/>
  <c r="AB285" i="1" s="1"/>
  <c r="P285" i="1"/>
  <c r="AM169" i="1"/>
  <c r="AP169" i="1"/>
  <c r="AF335" i="1"/>
  <c r="AD335" i="1"/>
  <c r="Q100" i="1"/>
  <c r="AC100" i="1"/>
  <c r="AB342" i="1"/>
  <c r="P342" i="1"/>
  <c r="AC342" i="1" s="1"/>
  <c r="AD234" i="1"/>
  <c r="AF234" i="1"/>
  <c r="AP73" i="1"/>
  <c r="AM73" i="1"/>
  <c r="AN147" i="1"/>
  <c r="AW147" i="1"/>
  <c r="AN298" i="1"/>
  <c r="AP351" i="1"/>
  <c r="AM351" i="1"/>
  <c r="AN322" i="1"/>
  <c r="AW322" i="1"/>
  <c r="AB112" i="1"/>
  <c r="P112" i="1"/>
  <c r="AN37" i="1"/>
  <c r="AW37" i="1"/>
  <c r="U78" i="1"/>
  <c r="P78" i="1"/>
  <c r="AB272" i="1"/>
  <c r="P272" i="1"/>
  <c r="V315" i="1"/>
  <c r="AC315" i="1" s="1"/>
  <c r="Q315" i="1"/>
  <c r="AM313" i="1"/>
  <c r="AN96" i="1"/>
  <c r="AW96" i="1"/>
  <c r="AB270" i="1"/>
  <c r="P270" i="1"/>
  <c r="AW246" i="1"/>
  <c r="AN246" i="1"/>
  <c r="P228" i="1"/>
  <c r="AC228" i="1" s="1"/>
  <c r="AB228" i="1"/>
  <c r="AB30" i="1"/>
  <c r="AH30" i="1"/>
  <c r="AB47" i="1"/>
  <c r="AH47" i="1"/>
  <c r="AN327" i="1"/>
  <c r="AW327" i="1"/>
  <c r="AN46" i="1"/>
  <c r="AW46" i="1"/>
  <c r="AB115" i="1"/>
  <c r="P115" i="1"/>
  <c r="AP233" i="1"/>
  <c r="AM233" i="1"/>
  <c r="AM88" i="1"/>
  <c r="AP88" i="1"/>
  <c r="AN192" i="1"/>
  <c r="AW192" i="1"/>
  <c r="AI84" i="1"/>
  <c r="AJ84" i="1"/>
  <c r="AJ300" i="1"/>
  <c r="AH300" i="1"/>
  <c r="Q148" i="1"/>
  <c r="AC148" i="1"/>
  <c r="P284" i="1"/>
  <c r="AC284" i="1" s="1"/>
  <c r="AH284" i="1"/>
  <c r="AP36" i="1"/>
  <c r="AM36" i="1"/>
  <c r="AB133" i="1"/>
  <c r="P133" i="1"/>
  <c r="AN167" i="1"/>
  <c r="AW167" i="1"/>
  <c r="AH336" i="1"/>
  <c r="AJ336" i="1"/>
  <c r="AI336" i="1"/>
  <c r="AM305" i="1"/>
  <c r="AP305" i="1"/>
  <c r="AB301" i="1"/>
  <c r="P301" i="1"/>
  <c r="Q269" i="1"/>
  <c r="AC269" i="1"/>
  <c r="AP245" i="1"/>
  <c r="AM245" i="1"/>
  <c r="AN245" i="1" s="1"/>
  <c r="AB346" i="1"/>
  <c r="AJ362" i="1"/>
  <c r="AC303" i="1"/>
  <c r="AM265" i="1"/>
  <c r="AM114" i="1"/>
  <c r="AD368" i="1"/>
  <c r="AB327" i="1"/>
  <c r="AP283" i="1"/>
  <c r="Q145" i="1"/>
  <c r="U179" i="1"/>
  <c r="AB179" i="1" s="1"/>
  <c r="AH187" i="1"/>
  <c r="AW136" i="1"/>
  <c r="AP119" i="1"/>
  <c r="P352" i="1"/>
  <c r="AM165" i="1"/>
  <c r="AB295" i="1"/>
  <c r="AH36" i="1"/>
  <c r="AH204" i="1"/>
  <c r="AM124" i="1"/>
  <c r="AC168" i="1"/>
  <c r="AH107" i="1"/>
  <c r="AP348" i="1"/>
  <c r="AM314" i="1"/>
  <c r="AM368" i="1"/>
  <c r="AN368" i="1" s="1"/>
  <c r="V324" i="1"/>
  <c r="AP151" i="1"/>
  <c r="AM142" i="1"/>
  <c r="V205" i="1"/>
  <c r="AW75" i="1"/>
  <c r="AC164" i="1"/>
  <c r="Q341" i="1"/>
  <c r="AF306" i="1"/>
  <c r="AD306" i="1"/>
  <c r="AW20" i="1"/>
  <c r="AN20" i="1"/>
  <c r="Q262" i="1"/>
  <c r="W189" i="1"/>
  <c r="AN130" i="1"/>
  <c r="Q187" i="1"/>
  <c r="AC337" i="1"/>
  <c r="Q337" i="1"/>
  <c r="AW56" i="1"/>
  <c r="AW206" i="1"/>
  <c r="AW290" i="1"/>
  <c r="AI187" i="1"/>
  <c r="AN243" i="1"/>
  <c r="AW243" i="1"/>
  <c r="AW272" i="1"/>
  <c r="AN272" i="1"/>
  <c r="AI20" i="1"/>
  <c r="AC20" i="1"/>
  <c r="V94" i="1"/>
  <c r="Q94" i="1"/>
  <c r="AW131" i="1"/>
  <c r="AN131" i="1"/>
  <c r="Q98" i="1"/>
  <c r="V98" i="1"/>
  <c r="AC107" i="1"/>
  <c r="W20" i="1"/>
  <c r="AN304" i="1"/>
  <c r="AW304" i="1"/>
  <c r="AW55" i="1"/>
  <c r="AC198" i="1"/>
  <c r="Q198" i="1"/>
  <c r="AN236" i="1"/>
  <c r="AC159" i="1"/>
  <c r="Q52" i="1"/>
  <c r="AI304" i="1"/>
  <c r="AJ304" i="1"/>
  <c r="AN348" i="1"/>
  <c r="AW348" i="1"/>
  <c r="AH164" i="1"/>
  <c r="AJ164" i="1"/>
  <c r="AI164" i="1"/>
  <c r="AM41" i="1"/>
  <c r="AP41" i="1"/>
  <c r="AW23" i="1"/>
  <c r="AN23" i="1"/>
  <c r="AP370" i="1"/>
  <c r="AJ359" i="1"/>
  <c r="AB328" i="1"/>
  <c r="V276" i="1"/>
  <c r="AB276" i="1"/>
  <c r="AP148" i="1"/>
  <c r="AM148" i="1"/>
  <c r="U106" i="1"/>
  <c r="AB106" i="1" s="1"/>
  <c r="P106" i="1"/>
  <c r="AD304" i="1"/>
  <c r="AP345" i="1"/>
  <c r="P325" i="1"/>
  <c r="AB325" i="1"/>
  <c r="AB90" i="1"/>
  <c r="P90" i="1"/>
  <c r="Q69" i="1"/>
  <c r="AC69" i="1"/>
  <c r="AC255" i="1"/>
  <c r="AW310" i="1"/>
  <c r="AP373" i="1"/>
  <c r="P319" i="1"/>
  <c r="AJ373" i="1"/>
  <c r="Q141" i="1"/>
  <c r="AM204" i="1"/>
  <c r="AP204" i="1"/>
  <c r="AP226" i="1"/>
  <c r="AM226" i="1"/>
  <c r="W41" i="1"/>
  <c r="AM288" i="1"/>
  <c r="Q128" i="1"/>
  <c r="Q216" i="1"/>
  <c r="AN126" i="1"/>
  <c r="AW126" i="1"/>
  <c r="AC182" i="1"/>
  <c r="Q182" i="1"/>
  <c r="AC264" i="1"/>
  <c r="P152" i="1"/>
  <c r="AB152" i="1"/>
  <c r="AN121" i="1"/>
  <c r="AW121" i="1"/>
  <c r="U68" i="1"/>
  <c r="AB68" i="1" s="1"/>
  <c r="P68" i="1"/>
  <c r="AN200" i="1"/>
  <c r="AW200" i="1"/>
  <c r="AB304" i="1"/>
  <c r="AM303" i="1"/>
  <c r="AP379" i="1"/>
  <c r="AM296" i="1"/>
  <c r="AB132" i="1"/>
  <c r="P132" i="1"/>
  <c r="AB242" i="1"/>
  <c r="P242" i="1"/>
  <c r="Q190" i="1"/>
  <c r="AC190" i="1"/>
  <c r="AP369" i="1"/>
  <c r="AM369" i="1"/>
  <c r="AN369" i="1" s="1"/>
  <c r="AB99" i="1"/>
  <c r="P99" i="1"/>
  <c r="AB171" i="1"/>
  <c r="P171" i="1"/>
  <c r="P166" i="1"/>
  <c r="AB244" i="1"/>
  <c r="AC346" i="1"/>
  <c r="AD358" i="1"/>
  <c r="AJ358" i="1"/>
  <c r="AC348" i="1"/>
  <c r="Q348" i="1"/>
  <c r="AB343" i="1"/>
  <c r="P343" i="1"/>
  <c r="AW125" i="1"/>
  <c r="AN125" i="1"/>
  <c r="AM80" i="1"/>
  <c r="AP80" i="1"/>
  <c r="P318" i="1"/>
  <c r="U318" i="1"/>
  <c r="AB318" i="1" s="1"/>
  <c r="P317" i="1"/>
  <c r="AD363" i="1"/>
  <c r="AD168" i="1"/>
  <c r="AF168" i="1"/>
  <c r="V326" i="1"/>
  <c r="P233" i="1"/>
  <c r="AP200" i="1"/>
  <c r="AN224" i="1"/>
  <c r="AB129" i="1"/>
  <c r="P113" i="1"/>
  <c r="AM87" i="1"/>
  <c r="AP214" i="1"/>
  <c r="AB65" i="1"/>
  <c r="AW209" i="1" l="1"/>
  <c r="AH349" i="1"/>
  <c r="AF345" i="1"/>
  <c r="Q218" i="1"/>
  <c r="AD218" i="1" s="1"/>
  <c r="AN140" i="1"/>
  <c r="AN315" i="1"/>
  <c r="Q137" i="1"/>
  <c r="AD137" i="1" s="1"/>
  <c r="AI137" i="1"/>
  <c r="Q150" i="1"/>
  <c r="AW47" i="1"/>
  <c r="AN83" i="1"/>
  <c r="AC283" i="1"/>
  <c r="AH24" i="1"/>
  <c r="AJ208" i="1"/>
  <c r="AW340" i="1"/>
  <c r="Q173" i="1"/>
  <c r="AC173" i="1"/>
  <c r="AN72" i="1"/>
  <c r="AW193" i="1"/>
  <c r="Q126" i="1"/>
  <c r="AI46" i="1"/>
  <c r="AI107" i="1"/>
  <c r="AW231" i="1"/>
  <c r="Q207" i="1"/>
  <c r="AF207" i="1" s="1"/>
  <c r="AH207" i="1" s="1"/>
  <c r="V119" i="1"/>
  <c r="AC119" i="1" s="1"/>
  <c r="AI37" i="1"/>
  <c r="AW271" i="1"/>
  <c r="W96" i="1"/>
  <c r="AF96" i="1" s="1"/>
  <c r="AJ96" i="1" s="1"/>
  <c r="AD283" i="1"/>
  <c r="AN217" i="1"/>
  <c r="AN342" i="1"/>
  <c r="AW157" i="1"/>
  <c r="AH23" i="1"/>
  <c r="AI218" i="1"/>
  <c r="Q26" i="1"/>
  <c r="AC329" i="1"/>
  <c r="AF209" i="1"/>
  <c r="AH209" i="1" s="1"/>
  <c r="AN163" i="1"/>
  <c r="AW270" i="1"/>
  <c r="AJ283" i="1"/>
  <c r="AW185" i="1"/>
  <c r="V101" i="1"/>
  <c r="AC101" i="1" s="1"/>
  <c r="AB29" i="1"/>
  <c r="Q246" i="1"/>
  <c r="AD246" i="1" s="1"/>
  <c r="AH283" i="1"/>
  <c r="W289" i="1"/>
  <c r="AD289" i="1" s="1"/>
  <c r="Q122" i="1"/>
  <c r="AF122" i="1" s="1"/>
  <c r="AC167" i="1"/>
  <c r="AH351" i="1"/>
  <c r="AN252" i="1"/>
  <c r="AC220" i="1"/>
  <c r="AH291" i="1"/>
  <c r="V299" i="1"/>
  <c r="AC299" i="1" s="1"/>
  <c r="AN195" i="1"/>
  <c r="AW319" i="1"/>
  <c r="AN30" i="1"/>
  <c r="AW267" i="1"/>
  <c r="AW120" i="1"/>
  <c r="W67" i="1"/>
  <c r="AF67" i="1" s="1"/>
  <c r="AH67" i="1" s="1"/>
  <c r="AJ24" i="1"/>
  <c r="AJ351" i="1"/>
  <c r="AI290" i="1"/>
  <c r="AW97" i="1"/>
  <c r="AD329" i="1"/>
  <c r="AD291" i="1"/>
  <c r="AW89" i="1"/>
  <c r="V215" i="1"/>
  <c r="AC215" i="1" s="1"/>
  <c r="AJ291" i="1"/>
  <c r="AW276" i="1"/>
  <c r="AD349" i="1"/>
  <c r="AJ137" i="1"/>
  <c r="AN38" i="1"/>
  <c r="AW260" i="1"/>
  <c r="AW306" i="1"/>
  <c r="Q156" i="1"/>
  <c r="AJ156" i="1" s="1"/>
  <c r="AJ163" i="1"/>
  <c r="Q186" i="1"/>
  <c r="AF186" i="1" s="1"/>
  <c r="AJ186" i="1" s="1"/>
  <c r="AN106" i="1"/>
  <c r="AC290" i="1"/>
  <c r="AJ40" i="1"/>
  <c r="AH163" i="1"/>
  <c r="AH310" i="1"/>
  <c r="AN197" i="1"/>
  <c r="AF56" i="1"/>
  <c r="AH56" i="1" s="1"/>
  <c r="AN63" i="1"/>
  <c r="AC139" i="1"/>
  <c r="AJ310" i="1"/>
  <c r="AF252" i="1"/>
  <c r="AJ252" i="1" s="1"/>
  <c r="AH103" i="1"/>
  <c r="AI329" i="1"/>
  <c r="AW187" i="1"/>
  <c r="AJ93" i="1"/>
  <c r="AJ204" i="1"/>
  <c r="AW291" i="1"/>
  <c r="AC156" i="1"/>
  <c r="Q256" i="1"/>
  <c r="AF256" i="1" s="1"/>
  <c r="AJ256" i="1" s="1"/>
  <c r="AN353" i="1"/>
  <c r="AJ238" i="1"/>
  <c r="AC183" i="1"/>
  <c r="AN249" i="1"/>
  <c r="V33" i="1"/>
  <c r="AC33" i="1" s="1"/>
  <c r="AD24" i="1"/>
  <c r="AW78" i="1"/>
  <c r="AI250" i="1"/>
  <c r="V302" i="1"/>
  <c r="W302" i="1" s="1"/>
  <c r="AC200" i="1"/>
  <c r="AW29" i="1"/>
  <c r="AC34" i="1"/>
  <c r="Q85" i="1"/>
  <c r="AF85" i="1" s="1"/>
  <c r="AH191" i="1"/>
  <c r="AI103" i="1"/>
  <c r="AC24" i="1"/>
  <c r="AF185" i="1"/>
  <c r="AJ185" i="1" s="1"/>
  <c r="AC43" i="1"/>
  <c r="AW90" i="1"/>
  <c r="AW221" i="1"/>
  <c r="Q37" i="1"/>
  <c r="AJ37" i="1" s="1"/>
  <c r="AD322" i="1"/>
  <c r="W321" i="1"/>
  <c r="AD321" i="1" s="1"/>
  <c r="AN202" i="1"/>
  <c r="AW50" i="1"/>
  <c r="AN181" i="1"/>
  <c r="AD110" i="1"/>
  <c r="Q104" i="1"/>
  <c r="AC121" i="1"/>
  <c r="AF274" i="1"/>
  <c r="AI274" i="1" s="1"/>
  <c r="AW76" i="1"/>
  <c r="Q121" i="1"/>
  <c r="AW191" i="1"/>
  <c r="Q265" i="1"/>
  <c r="AF265" i="1" s="1"/>
  <c r="AJ265" i="1" s="1"/>
  <c r="AN19" i="1"/>
  <c r="AF253" i="1"/>
  <c r="AJ253" i="1" s="1"/>
  <c r="AI129" i="1"/>
  <c r="AI199" i="1"/>
  <c r="AN332" i="1"/>
  <c r="Q296" i="1"/>
  <c r="AF296" i="1" s="1"/>
  <c r="AI296" i="1" s="1"/>
  <c r="AW247" i="1"/>
  <c r="AC117" i="1"/>
  <c r="Q146" i="1"/>
  <c r="AD146" i="1" s="1"/>
  <c r="Q34" i="1"/>
  <c r="AJ34" i="1" s="1"/>
  <c r="AC71" i="1"/>
  <c r="AF236" i="1"/>
  <c r="AH236" i="1" s="1"/>
  <c r="AD201" i="1"/>
  <c r="Q188" i="1"/>
  <c r="AW337" i="1"/>
  <c r="Q183" i="1"/>
  <c r="AN295" i="1"/>
  <c r="Q74" i="1"/>
  <c r="AF74" i="1" s="1"/>
  <c r="AI264" i="1"/>
  <c r="AC236" i="1"/>
  <c r="AC193" i="1"/>
  <c r="AN174" i="1"/>
  <c r="AW71" i="1"/>
  <c r="AD280" i="1"/>
  <c r="AN349" i="1"/>
  <c r="AC161" i="1"/>
  <c r="AJ129" i="1"/>
  <c r="V153" i="1"/>
  <c r="AC153" i="1" s="1"/>
  <c r="AF121" i="1"/>
  <c r="AN94" i="1"/>
  <c r="AF176" i="1"/>
  <c r="AI176" i="1" s="1"/>
  <c r="AJ264" i="1"/>
  <c r="AC56" i="1"/>
  <c r="Q67" i="1"/>
  <c r="AN168" i="1"/>
  <c r="AF225" i="1"/>
  <c r="AH225" i="1" s="1"/>
  <c r="Q19" i="1"/>
  <c r="AD19" i="1" s="1"/>
  <c r="AW263" i="1"/>
  <c r="AJ79" i="1"/>
  <c r="AD104" i="1"/>
  <c r="AC274" i="1"/>
  <c r="V155" i="1"/>
  <c r="AC155" i="1" s="1"/>
  <c r="AI79" i="1"/>
  <c r="AN186" i="1"/>
  <c r="AN137" i="1"/>
  <c r="V27" i="1"/>
  <c r="AC27" i="1" s="1"/>
  <c r="AH292" i="1"/>
  <c r="AC311" i="1"/>
  <c r="AD191" i="1"/>
  <c r="W305" i="1"/>
  <c r="AF305" i="1" s="1"/>
  <c r="AD230" i="1"/>
  <c r="AW336" i="1"/>
  <c r="AN172" i="1"/>
  <c r="AJ51" i="1"/>
  <c r="AJ191" i="1"/>
  <c r="V158" i="1"/>
  <c r="AC158" i="1" s="1"/>
  <c r="AW159" i="1"/>
  <c r="AW203" i="1"/>
  <c r="AN229" i="1"/>
  <c r="V170" i="1"/>
  <c r="AC170" i="1" s="1"/>
  <c r="AI294" i="1"/>
  <c r="AD267" i="1"/>
  <c r="AC294" i="1"/>
  <c r="AN21" i="1"/>
  <c r="AC332" i="1"/>
  <c r="AC240" i="1"/>
  <c r="AD97" i="1"/>
  <c r="V229" i="1"/>
  <c r="AC229" i="1" s="1"/>
  <c r="AW129" i="1"/>
  <c r="AN32" i="1"/>
  <c r="AC267" i="1"/>
  <c r="AC19" i="1"/>
  <c r="Q199" i="1"/>
  <c r="AJ199" i="1" s="1"/>
  <c r="AI292" i="1"/>
  <c r="Q237" i="1"/>
  <c r="AF237" i="1" s="1"/>
  <c r="AI230" i="1"/>
  <c r="AJ177" i="1"/>
  <c r="AC25" i="1"/>
  <c r="AN225" i="1"/>
  <c r="AN196" i="1"/>
  <c r="AF193" i="1"/>
  <c r="AI193" i="1" s="1"/>
  <c r="AW309" i="1"/>
  <c r="AN333" i="1"/>
  <c r="W30" i="1"/>
  <c r="AC30" i="1"/>
  <c r="AD244" i="1"/>
  <c r="AI223" i="1"/>
  <c r="Q44" i="1"/>
  <c r="AD83" i="1"/>
  <c r="AD177" i="1"/>
  <c r="AN104" i="1"/>
  <c r="AC230" i="1"/>
  <c r="AJ180" i="1"/>
  <c r="AN279" i="1"/>
  <c r="Q30" i="1"/>
  <c r="Q109" i="1"/>
  <c r="AF109" i="1" s="1"/>
  <c r="AH177" i="1"/>
  <c r="AW146" i="1"/>
  <c r="AC185" i="1"/>
  <c r="AN330" i="1"/>
  <c r="AH180" i="1"/>
  <c r="V92" i="1"/>
  <c r="AF117" i="1"/>
  <c r="AH117" i="1" s="1"/>
  <c r="Q87" i="1"/>
  <c r="AJ104" i="1"/>
  <c r="AI104" i="1"/>
  <c r="AC212" i="1"/>
  <c r="AD62" i="1"/>
  <c r="AF162" i="1"/>
  <c r="AH162" i="1" s="1"/>
  <c r="Q48" i="1"/>
  <c r="AJ48" i="1" s="1"/>
  <c r="AN52" i="1"/>
  <c r="AW180" i="1"/>
  <c r="AC201" i="1"/>
  <c r="AF210" i="1"/>
  <c r="AH210" i="1" s="1"/>
  <c r="V35" i="1"/>
  <c r="AN318" i="1"/>
  <c r="AC252" i="1"/>
  <c r="AN123" i="1"/>
  <c r="AH232" i="1"/>
  <c r="AN268" i="1"/>
  <c r="AW297" i="1"/>
  <c r="AJ232" i="1"/>
  <c r="AC143" i="1"/>
  <c r="Q287" i="1"/>
  <c r="AD224" i="1"/>
  <c r="AF224" i="1"/>
  <c r="AC104" i="1"/>
  <c r="AD232" i="1"/>
  <c r="AB52" i="1"/>
  <c r="AI48" i="1"/>
  <c r="AH55" i="1"/>
  <c r="AN49" i="1"/>
  <c r="AD260" i="1"/>
  <c r="AN343" i="1"/>
  <c r="AH20" i="1"/>
  <c r="W257" i="1"/>
  <c r="AF257" i="1" s="1"/>
  <c r="AH257" i="1" s="1"/>
  <c r="AN35" i="1"/>
  <c r="AN281" i="1"/>
  <c r="AW111" i="1"/>
  <c r="AC217" i="1"/>
  <c r="AH260" i="1"/>
  <c r="AJ218" i="1"/>
  <c r="AF312" i="1"/>
  <c r="AI287" i="1"/>
  <c r="V80" i="1"/>
  <c r="AC80" i="1" s="1"/>
  <c r="AJ260" i="1"/>
  <c r="AH230" i="1"/>
  <c r="Q123" i="1"/>
  <c r="AH223" i="1"/>
  <c r="AJ275" i="1"/>
  <c r="AN190" i="1"/>
  <c r="AW190" i="1"/>
  <c r="AD212" i="1"/>
  <c r="AF212" i="1"/>
  <c r="AC31" i="1"/>
  <c r="W31" i="1"/>
  <c r="AJ31" i="1" s="1"/>
  <c r="Q284" i="1"/>
  <c r="AD284" i="1" s="1"/>
  <c r="W174" i="1"/>
  <c r="AD174" i="1" s="1"/>
  <c r="V169" i="1"/>
  <c r="Q169" i="1"/>
  <c r="Q340" i="1"/>
  <c r="AD223" i="1"/>
  <c r="Q64" i="1"/>
  <c r="AH31" i="1"/>
  <c r="Q81" i="1"/>
  <c r="AC81" i="1"/>
  <c r="AD334" i="1"/>
  <c r="AN61" i="1"/>
  <c r="AW34" i="1"/>
  <c r="Q114" i="1"/>
  <c r="AD114" i="1" s="1"/>
  <c r="W64" i="1"/>
  <c r="AJ55" i="1"/>
  <c r="AW113" i="1"/>
  <c r="AN113" i="1"/>
  <c r="AC126" i="1"/>
  <c r="W126" i="1"/>
  <c r="AD126" i="1" s="1"/>
  <c r="AC258" i="1"/>
  <c r="AH104" i="1"/>
  <c r="AH250" i="1"/>
  <c r="AH89" i="1"/>
  <c r="AI43" i="1"/>
  <c r="AF279" i="1"/>
  <c r="AJ279" i="1" s="1"/>
  <c r="V63" i="1"/>
  <c r="Q63" i="1"/>
  <c r="AW162" i="1"/>
  <c r="AN162" i="1"/>
  <c r="AD344" i="1"/>
  <c r="AC47" i="1"/>
  <c r="AN201" i="1"/>
  <c r="AF149" i="1"/>
  <c r="AW238" i="1"/>
  <c r="AN238" i="1"/>
  <c r="AD258" i="1"/>
  <c r="AF258" i="1"/>
  <c r="AF120" i="1"/>
  <c r="AJ120" i="1" s="1"/>
  <c r="Q130" i="1"/>
  <c r="AC130" i="1"/>
  <c r="W315" i="1"/>
  <c r="AD315" i="1" s="1"/>
  <c r="AD23" i="1"/>
  <c r="AH344" i="1"/>
  <c r="AI344" i="1"/>
  <c r="AH286" i="1"/>
  <c r="AW82" i="1"/>
  <c r="AI89" i="1"/>
  <c r="W47" i="1"/>
  <c r="AD286" i="1"/>
  <c r="AN95" i="1"/>
  <c r="AW95" i="1"/>
  <c r="V76" i="1"/>
  <c r="W76" i="1" s="1"/>
  <c r="AI286" i="1"/>
  <c r="AW152" i="1"/>
  <c r="Q184" i="1"/>
  <c r="V184" i="1"/>
  <c r="Q144" i="1"/>
  <c r="AI144" i="1"/>
  <c r="AD43" i="1"/>
  <c r="AI284" i="1"/>
  <c r="AN154" i="1"/>
  <c r="AW154" i="1"/>
  <c r="AC29" i="1"/>
  <c r="AI29" i="1"/>
  <c r="W29" i="1"/>
  <c r="AD65" i="1"/>
  <c r="AF65" i="1"/>
  <c r="AW317" i="1"/>
  <c r="AN317" i="1"/>
  <c r="AI97" i="1"/>
  <c r="AJ97" i="1"/>
  <c r="AH243" i="1"/>
  <c r="AD266" i="1"/>
  <c r="AN39" i="1"/>
  <c r="AW39" i="1"/>
  <c r="W347" i="1"/>
  <c r="AC347" i="1"/>
  <c r="AW350" i="1"/>
  <c r="AN350" i="1"/>
  <c r="AW293" i="1"/>
  <c r="W28" i="1"/>
  <c r="AC28" i="1"/>
  <c r="AN134" i="1"/>
  <c r="AW134" i="1"/>
  <c r="Q228" i="1"/>
  <c r="AF228" i="1" s="1"/>
  <c r="Q59" i="1"/>
  <c r="AW285" i="1"/>
  <c r="AJ140" i="1"/>
  <c r="AH140" i="1"/>
  <c r="AN216" i="1"/>
  <c r="AN207" i="1"/>
  <c r="AW207" i="1"/>
  <c r="AH50" i="1"/>
  <c r="AJ243" i="1"/>
  <c r="AF297" i="1"/>
  <c r="AD297" i="1"/>
  <c r="AJ50" i="1"/>
  <c r="AN33" i="1"/>
  <c r="AW33" i="1"/>
  <c r="AJ221" i="1"/>
  <c r="AD339" i="1"/>
  <c r="AH221" i="1"/>
  <c r="Q313" i="1"/>
  <c r="AF313" i="1" s="1"/>
  <c r="AH41" i="1"/>
  <c r="AB41" i="1"/>
  <c r="W118" i="1"/>
  <c r="AF118" i="1" s="1"/>
  <c r="AI36" i="1"/>
  <c r="AW273" i="1"/>
  <c r="AN107" i="1"/>
  <c r="AW107" i="1"/>
  <c r="AD221" i="1"/>
  <c r="AN188" i="1"/>
  <c r="AW188" i="1"/>
  <c r="AC266" i="1"/>
  <c r="AN339" i="1"/>
  <c r="AW339" i="1"/>
  <c r="AW266" i="1"/>
  <c r="AN227" i="1"/>
  <c r="AW227" i="1"/>
  <c r="AC268" i="1"/>
  <c r="W268" i="1"/>
  <c r="AW245" i="1"/>
  <c r="Q36" i="1"/>
  <c r="AJ36" i="1" s="1"/>
  <c r="AH339" i="1"/>
  <c r="W316" i="1"/>
  <c r="AC316" i="1"/>
  <c r="AN177" i="1"/>
  <c r="AW177" i="1"/>
  <c r="AJ339" i="1"/>
  <c r="Q342" i="1"/>
  <c r="AF342" i="1" s="1"/>
  <c r="AW45" i="1"/>
  <c r="AN45" i="1"/>
  <c r="AD42" i="1"/>
  <c r="AC75" i="1"/>
  <c r="Q75" i="1"/>
  <c r="AD75" i="1" s="1"/>
  <c r="AF309" i="1"/>
  <c r="AI309" i="1" s="1"/>
  <c r="AC196" i="1"/>
  <c r="Q196" i="1"/>
  <c r="W138" i="1"/>
  <c r="AC138" i="1"/>
  <c r="AC350" i="1"/>
  <c r="Q350" i="1"/>
  <c r="AC22" i="1"/>
  <c r="AF259" i="1"/>
  <c r="AD259" i="1"/>
  <c r="AN341" i="1"/>
  <c r="AW341" i="1"/>
  <c r="AC298" i="1"/>
  <c r="Q298" i="1"/>
  <c r="AC307" i="1"/>
  <c r="AI165" i="1"/>
  <c r="Q22" i="1"/>
  <c r="AC111" i="1"/>
  <c r="Q111" i="1"/>
  <c r="AN189" i="1"/>
  <c r="AW189" i="1"/>
  <c r="AW77" i="1"/>
  <c r="AN77" i="1"/>
  <c r="AC61" i="1"/>
  <c r="Q61" i="1"/>
  <c r="AD157" i="1"/>
  <c r="AF157" i="1"/>
  <c r="AF211" i="1"/>
  <c r="AD211" i="1"/>
  <c r="AW308" i="1"/>
  <c r="Q281" i="1"/>
  <c r="AJ281" i="1" s="1"/>
  <c r="AC197" i="1"/>
  <c r="Q197" i="1"/>
  <c r="AW85" i="1"/>
  <c r="AN85" i="1"/>
  <c r="Q82" i="1"/>
  <c r="V82" i="1"/>
  <c r="V288" i="1"/>
  <c r="Q288" i="1"/>
  <c r="AC281" i="1"/>
  <c r="W331" i="1"/>
  <c r="AC331" i="1"/>
  <c r="AI314" i="1"/>
  <c r="Q314" i="1"/>
  <c r="AC314" i="1"/>
  <c r="AC73" i="1"/>
  <c r="Q73" i="1"/>
  <c r="V54" i="1"/>
  <c r="AC54" i="1" s="1"/>
  <c r="AJ328" i="1"/>
  <c r="AH328" i="1"/>
  <c r="AI328" i="1"/>
  <c r="AI56" i="1"/>
  <c r="AJ165" i="1"/>
  <c r="AN275" i="1"/>
  <c r="AW275" i="1"/>
  <c r="Q151" i="1"/>
  <c r="AC151" i="1"/>
  <c r="AC45" i="1"/>
  <c r="Q45" i="1"/>
  <c r="AN213" i="1"/>
  <c r="AI275" i="1"/>
  <c r="AC88" i="1"/>
  <c r="Q88" i="1"/>
  <c r="AW105" i="1"/>
  <c r="AN105" i="1"/>
  <c r="AC53" i="1"/>
  <c r="Q53" i="1"/>
  <c r="AI53" i="1"/>
  <c r="AC178" i="1"/>
  <c r="Q178" i="1"/>
  <c r="AN230" i="1"/>
  <c r="AW230" i="1"/>
  <c r="AW346" i="1"/>
  <c r="AN346" i="1"/>
  <c r="AN69" i="1"/>
  <c r="AW69" i="1"/>
  <c r="AW149" i="1"/>
  <c r="AN149" i="1"/>
  <c r="AF295" i="1"/>
  <c r="AD295" i="1"/>
  <c r="AN68" i="1"/>
  <c r="AW68" i="1"/>
  <c r="AD194" i="1"/>
  <c r="AF194" i="1"/>
  <c r="Q108" i="1"/>
  <c r="V108" i="1"/>
  <c r="Q247" i="1"/>
  <c r="AI247" i="1"/>
  <c r="AD57" i="1"/>
  <c r="AF57" i="1"/>
  <c r="AW302" i="1"/>
  <c r="AN302" i="1"/>
  <c r="AF241" i="1"/>
  <c r="AD241" i="1"/>
  <c r="AB59" i="1"/>
  <c r="AN199" i="1"/>
  <c r="AW199" i="1"/>
  <c r="AC160" i="1"/>
  <c r="W160" i="1"/>
  <c r="AW62" i="1"/>
  <c r="AN62" i="1"/>
  <c r="AW292" i="1"/>
  <c r="AN292" i="1"/>
  <c r="AJ46" i="1"/>
  <c r="AD46" i="1"/>
  <c r="AC231" i="1"/>
  <c r="Q231" i="1"/>
  <c r="Q263" i="1"/>
  <c r="AC263" i="1"/>
  <c r="AN240" i="1"/>
  <c r="AW240" i="1"/>
  <c r="AN212" i="1"/>
  <c r="AW212" i="1"/>
  <c r="AC254" i="1"/>
  <c r="Q254" i="1"/>
  <c r="AW312" i="1"/>
  <c r="AN312" i="1"/>
  <c r="AN257" i="1"/>
  <c r="AW257" i="1"/>
  <c r="AW179" i="1"/>
  <c r="AN179" i="1"/>
  <c r="AC338" i="1"/>
  <c r="Q338" i="1"/>
  <c r="AC60" i="1"/>
  <c r="Q60" i="1"/>
  <c r="AN156" i="1"/>
  <c r="AW156" i="1"/>
  <c r="AW25" i="1"/>
  <c r="AN25" i="1"/>
  <c r="AD327" i="1"/>
  <c r="AF327" i="1"/>
  <c r="AN328" i="1"/>
  <c r="AW328" i="1"/>
  <c r="AN264" i="1"/>
  <c r="AW264" i="1"/>
  <c r="Q261" i="1"/>
  <c r="AC261" i="1"/>
  <c r="AC125" i="1"/>
  <c r="Q125" i="1"/>
  <c r="V206" i="1"/>
  <c r="Q206" i="1"/>
  <c r="AB38" i="1"/>
  <c r="AH38" i="1"/>
  <c r="AC239" i="1"/>
  <c r="Q239" i="1"/>
  <c r="AH280" i="1"/>
  <c r="AJ280" i="1"/>
  <c r="AW22" i="1"/>
  <c r="AN22" i="1"/>
  <c r="AW127" i="1"/>
  <c r="AW182" i="1"/>
  <c r="AN182" i="1"/>
  <c r="AF277" i="1"/>
  <c r="AD277" i="1"/>
  <c r="AH95" i="1"/>
  <c r="AI95" i="1"/>
  <c r="AJ95" i="1"/>
  <c r="Q333" i="1"/>
  <c r="V333" i="1"/>
  <c r="Q38" i="1"/>
  <c r="V38" i="1"/>
  <c r="AN250" i="1"/>
  <c r="AW250" i="1"/>
  <c r="AC353" i="1"/>
  <c r="Q353" i="1"/>
  <c r="AN234" i="1"/>
  <c r="AW234" i="1"/>
  <c r="AD271" i="1"/>
  <c r="AF271" i="1"/>
  <c r="AC66" i="1"/>
  <c r="Q66" i="1"/>
  <c r="AW150" i="1"/>
  <c r="Q181" i="1"/>
  <c r="AF181" i="1" s="1"/>
  <c r="AW31" i="1"/>
  <c r="AN307" i="1"/>
  <c r="AW307" i="1"/>
  <c r="AJ110" i="1"/>
  <c r="AI110" i="1"/>
  <c r="AH110" i="1"/>
  <c r="Q282" i="1"/>
  <c r="V282" i="1"/>
  <c r="Q308" i="1"/>
  <c r="AC308" i="1"/>
  <c r="V214" i="1"/>
  <c r="Q214" i="1"/>
  <c r="AN235" i="1"/>
  <c r="AW235" i="1"/>
  <c r="AC32" i="1"/>
  <c r="AI32" i="1"/>
  <c r="Q32" i="1"/>
  <c r="Q203" i="1"/>
  <c r="AC203" i="1"/>
  <c r="AD72" i="1"/>
  <c r="AF72" i="1"/>
  <c r="AF245" i="1"/>
  <c r="AD245" i="1"/>
  <c r="Q213" i="1"/>
  <c r="AC213" i="1"/>
  <c r="AI213" i="1"/>
  <c r="W330" i="1"/>
  <c r="AC330" i="1"/>
  <c r="AD161" i="1"/>
  <c r="AF161" i="1"/>
  <c r="Q70" i="1"/>
  <c r="AC70" i="1"/>
  <c r="AC248" i="1"/>
  <c r="W248" i="1"/>
  <c r="AN242" i="1"/>
  <c r="AW242" i="1"/>
  <c r="AN86" i="1"/>
  <c r="AW86" i="1"/>
  <c r="AH54" i="1"/>
  <c r="AB54" i="1"/>
  <c r="AD102" i="1"/>
  <c r="AF102" i="1"/>
  <c r="AW215" i="1"/>
  <c r="AN215" i="1"/>
  <c r="Q249" i="1"/>
  <c r="AI249" i="1"/>
  <c r="AC249" i="1"/>
  <c r="AC172" i="1"/>
  <c r="Q172" i="1"/>
  <c r="W123" i="1"/>
  <c r="AC123" i="1"/>
  <c r="AC222" i="1"/>
  <c r="Q222" i="1"/>
  <c r="AW300" i="1"/>
  <c r="AN300" i="1"/>
  <c r="AW171" i="1"/>
  <c r="AN171" i="1"/>
  <c r="AW79" i="1"/>
  <c r="AN79" i="1"/>
  <c r="AC134" i="1"/>
  <c r="Q134" i="1"/>
  <c r="AI266" i="1"/>
  <c r="AH266" i="1"/>
  <c r="AJ266" i="1"/>
  <c r="W124" i="1"/>
  <c r="AC124" i="1"/>
  <c r="AN27" i="1"/>
  <c r="AW27" i="1"/>
  <c r="AC131" i="1"/>
  <c r="Q131" i="1"/>
  <c r="V219" i="1"/>
  <c r="Q219" i="1"/>
  <c r="AN232" i="1"/>
  <c r="AW232" i="1"/>
  <c r="AW51" i="1"/>
  <c r="AN51" i="1"/>
  <c r="AD220" i="1"/>
  <c r="AF220" i="1"/>
  <c r="AC135" i="1"/>
  <c r="AI135" i="1"/>
  <c r="Q135" i="1"/>
  <c r="V49" i="1"/>
  <c r="Q49" i="1"/>
  <c r="Q136" i="1"/>
  <c r="V136" i="1"/>
  <c r="AH83" i="1"/>
  <c r="AJ83" i="1"/>
  <c r="AI83" i="1"/>
  <c r="AC273" i="1"/>
  <c r="W273" i="1"/>
  <c r="AW109" i="1"/>
  <c r="AN109" i="1"/>
  <c r="Q154" i="1"/>
  <c r="AC154" i="1"/>
  <c r="AC227" i="1"/>
  <c r="Q227" i="1"/>
  <c r="AC44" i="1"/>
  <c r="W44" i="1"/>
  <c r="AI44" i="1"/>
  <c r="AN99" i="1"/>
  <c r="AW99" i="1"/>
  <c r="AC21" i="1"/>
  <c r="Q21" i="1"/>
  <c r="AD71" i="1"/>
  <c r="AF71" i="1"/>
  <c r="AW145" i="1"/>
  <c r="AN145" i="1"/>
  <c r="AF127" i="1"/>
  <c r="AD127" i="1"/>
  <c r="AH49" i="1"/>
  <c r="AB49" i="1"/>
  <c r="AN44" i="1"/>
  <c r="AW44" i="1"/>
  <c r="AC142" i="1"/>
  <c r="W142" i="1"/>
  <c r="Q323" i="1"/>
  <c r="V323" i="1"/>
  <c r="AF143" i="1"/>
  <c r="AD143" i="1"/>
  <c r="AC115" i="1"/>
  <c r="Q115" i="1"/>
  <c r="V78" i="1"/>
  <c r="Q78" i="1"/>
  <c r="AD100" i="1"/>
  <c r="AF100" i="1"/>
  <c r="AC188" i="1"/>
  <c r="W188" i="1"/>
  <c r="AW314" i="1"/>
  <c r="AN314" i="1"/>
  <c r="AW165" i="1"/>
  <c r="AN165" i="1"/>
  <c r="AB78" i="1"/>
  <c r="AH78" i="1"/>
  <c r="AW73" i="1"/>
  <c r="AN73" i="1"/>
  <c r="AW169" i="1"/>
  <c r="AN169" i="1"/>
  <c r="AC202" i="1"/>
  <c r="Q202" i="1"/>
  <c r="Q86" i="1"/>
  <c r="AC86" i="1"/>
  <c r="AN305" i="1"/>
  <c r="AW305" i="1"/>
  <c r="AC352" i="1"/>
  <c r="Q352" i="1"/>
  <c r="Q270" i="1"/>
  <c r="AC270" i="1"/>
  <c r="AI335" i="1"/>
  <c r="AJ335" i="1"/>
  <c r="AH335" i="1"/>
  <c r="V285" i="1"/>
  <c r="Q285" i="1"/>
  <c r="AD226" i="1"/>
  <c r="AF226" i="1"/>
  <c r="AJ293" i="1"/>
  <c r="AI293" i="1"/>
  <c r="AH293" i="1"/>
  <c r="AF341" i="1"/>
  <c r="AD341" i="1"/>
  <c r="AI59" i="1"/>
  <c r="W59" i="1"/>
  <c r="AC59" i="1"/>
  <c r="W119" i="1"/>
  <c r="AJ234" i="1"/>
  <c r="AI234" i="1"/>
  <c r="AH234" i="1"/>
  <c r="AH345" i="1"/>
  <c r="AJ345" i="1"/>
  <c r="AI345" i="1"/>
  <c r="AF195" i="1"/>
  <c r="AD195" i="1"/>
  <c r="AN320" i="1"/>
  <c r="AW320" i="1"/>
  <c r="AH192" i="1"/>
  <c r="AJ192" i="1"/>
  <c r="AF200" i="1"/>
  <c r="AD200" i="1"/>
  <c r="AF139" i="1"/>
  <c r="AD139" i="1"/>
  <c r="W324" i="1"/>
  <c r="AC324" i="1"/>
  <c r="AC112" i="1"/>
  <c r="Q112" i="1"/>
  <c r="AD332" i="1"/>
  <c r="AF332" i="1"/>
  <c r="AJ290" i="1"/>
  <c r="AD290" i="1"/>
  <c r="Q147" i="1"/>
  <c r="V147" i="1"/>
  <c r="AH39" i="1"/>
  <c r="AB39" i="1"/>
  <c r="AC133" i="1"/>
  <c r="Q133" i="1"/>
  <c r="AN255" i="1"/>
  <c r="AW255" i="1"/>
  <c r="W179" i="1"/>
  <c r="AC179" i="1"/>
  <c r="AN114" i="1"/>
  <c r="AW114" i="1"/>
  <c r="AF150" i="1"/>
  <c r="AD150" i="1"/>
  <c r="AC91" i="1"/>
  <c r="AI91" i="1"/>
  <c r="Q91" i="1"/>
  <c r="AN124" i="1"/>
  <c r="AW124" i="1"/>
  <c r="AW265" i="1"/>
  <c r="AN265" i="1"/>
  <c r="AF269" i="1"/>
  <c r="AD269" i="1"/>
  <c r="AN36" i="1"/>
  <c r="AW36" i="1"/>
  <c r="AN313" i="1"/>
  <c r="AW313" i="1"/>
  <c r="W205" i="1"/>
  <c r="AC205" i="1"/>
  <c r="AC301" i="1"/>
  <c r="Q301" i="1"/>
  <c r="AD148" i="1"/>
  <c r="AF148" i="1"/>
  <c r="AN351" i="1"/>
  <c r="AW351" i="1"/>
  <c r="AD240" i="1"/>
  <c r="AF240" i="1"/>
  <c r="AW102" i="1"/>
  <c r="AN102" i="1"/>
  <c r="AN98" i="1"/>
  <c r="AW98" i="1"/>
  <c r="AW142" i="1"/>
  <c r="AN142" i="1"/>
  <c r="AN88" i="1"/>
  <c r="AW88" i="1"/>
  <c r="AJ159" i="1"/>
  <c r="AD159" i="1"/>
  <c r="Q235" i="1"/>
  <c r="AC235" i="1"/>
  <c r="AD25" i="1"/>
  <c r="AF25" i="1"/>
  <c r="AC320" i="1"/>
  <c r="W320" i="1"/>
  <c r="AW233" i="1"/>
  <c r="AN233" i="1"/>
  <c r="AC272" i="1"/>
  <c r="Q272" i="1"/>
  <c r="AD217" i="1"/>
  <c r="AF217" i="1"/>
  <c r="AN259" i="1"/>
  <c r="AW259" i="1"/>
  <c r="AF145" i="1"/>
  <c r="AD145" i="1"/>
  <c r="AW166" i="1"/>
  <c r="AN166" i="1"/>
  <c r="V39" i="1"/>
  <c r="Q39" i="1"/>
  <c r="AC319" i="1"/>
  <c r="Q319" i="1"/>
  <c r="AI319" i="1"/>
  <c r="AC152" i="1"/>
  <c r="Q152" i="1"/>
  <c r="W326" i="1"/>
  <c r="AC326" i="1"/>
  <c r="Q90" i="1"/>
  <c r="AC90" i="1"/>
  <c r="W98" i="1"/>
  <c r="AC98" i="1"/>
  <c r="AF189" i="1"/>
  <c r="AD189" i="1"/>
  <c r="AN296" i="1"/>
  <c r="AW296" i="1"/>
  <c r="AF69" i="1"/>
  <c r="AD69" i="1"/>
  <c r="AH168" i="1"/>
  <c r="AJ168" i="1"/>
  <c r="AI168" i="1"/>
  <c r="AC343" i="1"/>
  <c r="Q343" i="1"/>
  <c r="AC99" i="1"/>
  <c r="Q99" i="1"/>
  <c r="AN303" i="1"/>
  <c r="AW303" i="1"/>
  <c r="AW288" i="1"/>
  <c r="AN288" i="1"/>
  <c r="AF246" i="1"/>
  <c r="W276" i="1"/>
  <c r="AC276" i="1"/>
  <c r="AH256" i="1"/>
  <c r="AF167" i="1"/>
  <c r="AD167" i="1"/>
  <c r="AF307" i="1"/>
  <c r="AD307" i="1"/>
  <c r="AD128" i="1"/>
  <c r="AF128" i="1"/>
  <c r="AC325" i="1"/>
  <c r="Q325" i="1"/>
  <c r="AD294" i="1"/>
  <c r="AJ294" i="1"/>
  <c r="AJ334" i="1"/>
  <c r="AH334" i="1"/>
  <c r="AI334" i="1"/>
  <c r="AJ62" i="1"/>
  <c r="AI62" i="1"/>
  <c r="AH62" i="1"/>
  <c r="AF262" i="1"/>
  <c r="AD262" i="1"/>
  <c r="Q318" i="1"/>
  <c r="V318" i="1"/>
  <c r="AC171" i="1"/>
  <c r="Q171" i="1"/>
  <c r="AD41" i="1"/>
  <c r="AJ41" i="1"/>
  <c r="AN226" i="1"/>
  <c r="AW226" i="1"/>
  <c r="AD173" i="1"/>
  <c r="AF173" i="1"/>
  <c r="AN87" i="1"/>
  <c r="AW87" i="1"/>
  <c r="Q317" i="1"/>
  <c r="AC317" i="1"/>
  <c r="AD190" i="1"/>
  <c r="AF190" i="1"/>
  <c r="Q68" i="1"/>
  <c r="V68" i="1"/>
  <c r="AF198" i="1"/>
  <c r="AD198" i="1"/>
  <c r="AJ187" i="1"/>
  <c r="AD187" i="1"/>
  <c r="AI306" i="1"/>
  <c r="AJ306" i="1"/>
  <c r="AH306" i="1"/>
  <c r="AW204" i="1"/>
  <c r="AN204" i="1"/>
  <c r="Q233" i="1"/>
  <c r="AC233" i="1"/>
  <c r="AF348" i="1"/>
  <c r="AD348" i="1"/>
  <c r="AJ182" i="1"/>
  <c r="AD182" i="1"/>
  <c r="AI244" i="1"/>
  <c r="AJ244" i="1"/>
  <c r="AH244" i="1"/>
  <c r="Q113" i="1"/>
  <c r="AC113" i="1"/>
  <c r="AC242" i="1"/>
  <c r="Q242" i="1"/>
  <c r="AF183" i="1"/>
  <c r="AD183" i="1"/>
  <c r="AJ107" i="1"/>
  <c r="AD107" i="1"/>
  <c r="AI26" i="1"/>
  <c r="AC26" i="1"/>
  <c r="W26" i="1"/>
  <c r="AH322" i="1"/>
  <c r="AJ322" i="1"/>
  <c r="AI322" i="1"/>
  <c r="Q106" i="1"/>
  <c r="V106" i="1"/>
  <c r="AD20" i="1"/>
  <c r="AJ20" i="1"/>
  <c r="AC94" i="1"/>
  <c r="W94" i="1"/>
  <c r="AD337" i="1"/>
  <c r="AF337" i="1"/>
  <c r="AJ176" i="1"/>
  <c r="AH201" i="1"/>
  <c r="AJ201" i="1"/>
  <c r="AI201" i="1"/>
  <c r="AC132" i="1"/>
  <c r="Q132" i="1"/>
  <c r="AD216" i="1"/>
  <c r="AF216" i="1"/>
  <c r="AJ141" i="1"/>
  <c r="AD141" i="1"/>
  <c r="AN80" i="1"/>
  <c r="AW80" i="1"/>
  <c r="Q166" i="1"/>
  <c r="AC166" i="1"/>
  <c r="AN148" i="1"/>
  <c r="AW148" i="1"/>
  <c r="AW41" i="1"/>
  <c r="AN41" i="1"/>
  <c r="AF311" i="1"/>
  <c r="AD311" i="1"/>
  <c r="AJ42" i="1"/>
  <c r="AI42" i="1"/>
  <c r="AH42" i="1"/>
  <c r="AJ267" i="1"/>
  <c r="AH267" i="1"/>
  <c r="AI267" i="1"/>
  <c r="AI252" i="1" l="1"/>
  <c r="AJ236" i="1"/>
  <c r="AI236" i="1"/>
  <c r="AD256" i="1"/>
  <c r="AJ207" i="1"/>
  <c r="AH96" i="1"/>
  <c r="AI96" i="1"/>
  <c r="AI207" i="1"/>
  <c r="AD96" i="1"/>
  <c r="W80" i="1"/>
  <c r="AF80" i="1" s="1"/>
  <c r="AD48" i="1"/>
  <c r="AD34" i="1"/>
  <c r="W101" i="1"/>
  <c r="AD101" i="1" s="1"/>
  <c r="AJ209" i="1"/>
  <c r="AI209" i="1"/>
  <c r="AD265" i="1"/>
  <c r="AF146" i="1"/>
  <c r="AJ146" i="1" s="1"/>
  <c r="AD207" i="1"/>
  <c r="AI186" i="1"/>
  <c r="AH296" i="1"/>
  <c r="AI67" i="1"/>
  <c r="AH279" i="1"/>
  <c r="AD122" i="1"/>
  <c r="AF289" i="1"/>
  <c r="AJ289" i="1" s="1"/>
  <c r="AJ67" i="1"/>
  <c r="AD67" i="1"/>
  <c r="AH252" i="1"/>
  <c r="AI265" i="1"/>
  <c r="AD37" i="1"/>
  <c r="AI256" i="1"/>
  <c r="W299" i="1"/>
  <c r="AF299" i="1" s="1"/>
  <c r="AH265" i="1"/>
  <c r="AJ56" i="1"/>
  <c r="W229" i="1"/>
  <c r="AF229" i="1" s="1"/>
  <c r="AI225" i="1"/>
  <c r="AF321" i="1"/>
  <c r="AI321" i="1" s="1"/>
  <c r="W170" i="1"/>
  <c r="AF170" i="1" s="1"/>
  <c r="AD156" i="1"/>
  <c r="AD118" i="1"/>
  <c r="AD257" i="1"/>
  <c r="AJ225" i="1"/>
  <c r="W215" i="1"/>
  <c r="AF215" i="1" s="1"/>
  <c r="AI215" i="1" s="1"/>
  <c r="AD186" i="1"/>
  <c r="AI33" i="1"/>
  <c r="AH186" i="1"/>
  <c r="AJ117" i="1"/>
  <c r="AC302" i="1"/>
  <c r="AD31" i="1"/>
  <c r="AJ257" i="1"/>
  <c r="AI27" i="1"/>
  <c r="AD85" i="1"/>
  <c r="AD296" i="1"/>
  <c r="AH185" i="1"/>
  <c r="AI185" i="1"/>
  <c r="AF114" i="1"/>
  <c r="AI114" i="1" s="1"/>
  <c r="W27" i="1"/>
  <c r="AD27" i="1" s="1"/>
  <c r="W33" i="1"/>
  <c r="AD74" i="1"/>
  <c r="AH176" i="1"/>
  <c r="AJ121" i="1"/>
  <c r="AH121" i="1"/>
  <c r="AH253" i="1"/>
  <c r="AJ19" i="1"/>
  <c r="AD228" i="1"/>
  <c r="AI253" i="1"/>
  <c r="AI121" i="1"/>
  <c r="AJ210" i="1"/>
  <c r="AF126" i="1"/>
  <c r="AH126" i="1" s="1"/>
  <c r="AD199" i="1"/>
  <c r="W153" i="1"/>
  <c r="AD153" i="1" s="1"/>
  <c r="AJ296" i="1"/>
  <c r="AH274" i="1"/>
  <c r="AD305" i="1"/>
  <c r="AI210" i="1"/>
  <c r="AI257" i="1"/>
  <c r="AJ274" i="1"/>
  <c r="AF315" i="1"/>
  <c r="AJ315" i="1" s="1"/>
  <c r="AD313" i="1"/>
  <c r="AC92" i="1"/>
  <c r="W92" i="1"/>
  <c r="AD109" i="1"/>
  <c r="AI162" i="1"/>
  <c r="AJ193" i="1"/>
  <c r="AF174" i="1"/>
  <c r="AJ174" i="1" s="1"/>
  <c r="AD80" i="1"/>
  <c r="AD237" i="1"/>
  <c r="AF87" i="1"/>
  <c r="AD87" i="1"/>
  <c r="AJ162" i="1"/>
  <c r="AC76" i="1"/>
  <c r="AD281" i="1"/>
  <c r="W158" i="1"/>
  <c r="AF158" i="1" s="1"/>
  <c r="AH193" i="1"/>
  <c r="W155" i="1"/>
  <c r="AF155" i="1" s="1"/>
  <c r="AI76" i="1"/>
  <c r="AI279" i="1"/>
  <c r="AD30" i="1"/>
  <c r="AJ30" i="1"/>
  <c r="AI117" i="1"/>
  <c r="AH224" i="1"/>
  <c r="AI224" i="1"/>
  <c r="AJ224" i="1"/>
  <c r="AD181" i="1"/>
  <c r="AD287" i="1"/>
  <c r="AJ287" i="1"/>
  <c r="AJ312" i="1"/>
  <c r="AI312" i="1"/>
  <c r="AH312" i="1"/>
  <c r="AC35" i="1"/>
  <c r="W35" i="1"/>
  <c r="AI120" i="1"/>
  <c r="AI35" i="1"/>
  <c r="W54" i="1"/>
  <c r="AJ54" i="1" s="1"/>
  <c r="AI54" i="1"/>
  <c r="AF81" i="1"/>
  <c r="AD81" i="1"/>
  <c r="AJ212" i="1"/>
  <c r="AH212" i="1"/>
  <c r="AI212" i="1"/>
  <c r="AJ284" i="1"/>
  <c r="AD340" i="1"/>
  <c r="AF340" i="1"/>
  <c r="AD64" i="1"/>
  <c r="AF64" i="1"/>
  <c r="AH120" i="1"/>
  <c r="AC169" i="1"/>
  <c r="W169" i="1"/>
  <c r="W184" i="1"/>
  <c r="AC184" i="1"/>
  <c r="AJ29" i="1"/>
  <c r="AD29" i="1"/>
  <c r="AH149" i="1"/>
  <c r="AJ149" i="1"/>
  <c r="AI149" i="1"/>
  <c r="AD36" i="1"/>
  <c r="AD130" i="1"/>
  <c r="AF130" i="1"/>
  <c r="AJ258" i="1"/>
  <c r="AH258" i="1"/>
  <c r="AI258" i="1"/>
  <c r="AD47" i="1"/>
  <c r="AJ47" i="1"/>
  <c r="AJ144" i="1"/>
  <c r="AD144" i="1"/>
  <c r="W63" i="1"/>
  <c r="AC63" i="1"/>
  <c r="AF347" i="1"/>
  <c r="AD347" i="1"/>
  <c r="AI297" i="1"/>
  <c r="AH297" i="1"/>
  <c r="AJ297" i="1"/>
  <c r="AD342" i="1"/>
  <c r="AJ28" i="1"/>
  <c r="AD28" i="1"/>
  <c r="AH65" i="1"/>
  <c r="AJ65" i="1"/>
  <c r="AI65" i="1"/>
  <c r="AF316" i="1"/>
  <c r="AD316" i="1"/>
  <c r="AD268" i="1"/>
  <c r="AF268" i="1"/>
  <c r="AI146" i="1"/>
  <c r="AD61" i="1"/>
  <c r="AF61" i="1"/>
  <c r="AJ314" i="1"/>
  <c r="AD314" i="1"/>
  <c r="AD45" i="1"/>
  <c r="AF45" i="1"/>
  <c r="AF197" i="1"/>
  <c r="AD197" i="1"/>
  <c r="AJ259" i="1"/>
  <c r="AH259" i="1"/>
  <c r="AI259" i="1"/>
  <c r="AD178" i="1"/>
  <c r="AJ178" i="1"/>
  <c r="AF331" i="1"/>
  <c r="AD331" i="1"/>
  <c r="AF111" i="1"/>
  <c r="AD111" i="1"/>
  <c r="AD350" i="1"/>
  <c r="AF350" i="1"/>
  <c r="AD151" i="1"/>
  <c r="AF151" i="1"/>
  <c r="AD88" i="1"/>
  <c r="AF88" i="1"/>
  <c r="AJ309" i="1"/>
  <c r="AD53" i="1"/>
  <c r="AJ53" i="1"/>
  <c r="AH74" i="1"/>
  <c r="AJ74" i="1"/>
  <c r="AI74" i="1"/>
  <c r="AD22" i="1"/>
  <c r="AJ22" i="1"/>
  <c r="AH309" i="1"/>
  <c r="AJ75" i="1"/>
  <c r="W288" i="1"/>
  <c r="AC288" i="1"/>
  <c r="AH211" i="1"/>
  <c r="AJ211" i="1"/>
  <c r="AI211" i="1"/>
  <c r="AD138" i="1"/>
  <c r="AF138" i="1"/>
  <c r="AD73" i="1"/>
  <c r="AF73" i="1"/>
  <c r="AC82" i="1"/>
  <c r="W82" i="1"/>
  <c r="AJ157" i="1"/>
  <c r="AH157" i="1"/>
  <c r="AI157" i="1"/>
  <c r="AD196" i="1"/>
  <c r="AF196" i="1"/>
  <c r="AF298" i="1"/>
  <c r="AD298" i="1"/>
  <c r="AJ72" i="1"/>
  <c r="AH72" i="1"/>
  <c r="AI72" i="1"/>
  <c r="AD21" i="1"/>
  <c r="AF21" i="1"/>
  <c r="AF123" i="1"/>
  <c r="AD123" i="1"/>
  <c r="AI271" i="1"/>
  <c r="AJ271" i="1"/>
  <c r="AH271" i="1"/>
  <c r="AF239" i="1"/>
  <c r="AD239" i="1"/>
  <c r="AD231" i="1"/>
  <c r="AF231" i="1"/>
  <c r="AF142" i="1"/>
  <c r="AD142" i="1"/>
  <c r="AD70" i="1"/>
  <c r="AF70" i="1"/>
  <c r="AD308" i="1"/>
  <c r="AF308" i="1"/>
  <c r="AD131" i="1"/>
  <c r="AF131" i="1"/>
  <c r="AD134" i="1"/>
  <c r="AF134" i="1"/>
  <c r="AD172" i="1"/>
  <c r="AF172" i="1"/>
  <c r="AH161" i="1"/>
  <c r="AJ161" i="1"/>
  <c r="AI161" i="1"/>
  <c r="AF203" i="1"/>
  <c r="AD203" i="1"/>
  <c r="AD254" i="1"/>
  <c r="AF254" i="1"/>
  <c r="AH194" i="1"/>
  <c r="AI194" i="1"/>
  <c r="AJ194" i="1"/>
  <c r="AJ32" i="1"/>
  <c r="AD32" i="1"/>
  <c r="AI241" i="1"/>
  <c r="AJ241" i="1"/>
  <c r="AH241" i="1"/>
  <c r="AJ220" i="1"/>
  <c r="AI220" i="1"/>
  <c r="AH220" i="1"/>
  <c r="AI102" i="1"/>
  <c r="AJ102" i="1"/>
  <c r="AH102" i="1"/>
  <c r="AD44" i="1"/>
  <c r="AJ44" i="1"/>
  <c r="AF60" i="1"/>
  <c r="AD60" i="1"/>
  <c r="AF263" i="1"/>
  <c r="AD263" i="1"/>
  <c r="AC136" i="1"/>
  <c r="W136" i="1"/>
  <c r="AF330" i="1"/>
  <c r="AD330" i="1"/>
  <c r="AF353" i="1"/>
  <c r="AD353" i="1"/>
  <c r="AJ277" i="1"/>
  <c r="AH277" i="1"/>
  <c r="AI277" i="1"/>
  <c r="AC333" i="1"/>
  <c r="W333" i="1"/>
  <c r="AH127" i="1"/>
  <c r="AI127" i="1"/>
  <c r="AJ127" i="1"/>
  <c r="AD227" i="1"/>
  <c r="AJ227" i="1"/>
  <c r="AC206" i="1"/>
  <c r="W206" i="1"/>
  <c r="AH327" i="1"/>
  <c r="AI327" i="1"/>
  <c r="AJ327" i="1"/>
  <c r="AD338" i="1"/>
  <c r="AF338" i="1"/>
  <c r="AJ57" i="1"/>
  <c r="AI57" i="1"/>
  <c r="AH57" i="1"/>
  <c r="AC219" i="1"/>
  <c r="W219" i="1"/>
  <c r="AF66" i="1"/>
  <c r="AD66" i="1"/>
  <c r="AD249" i="1"/>
  <c r="AJ249" i="1"/>
  <c r="AF125" i="1"/>
  <c r="AD125" i="1"/>
  <c r="AH295" i="1"/>
  <c r="AI295" i="1"/>
  <c r="AJ295" i="1"/>
  <c r="W49" i="1"/>
  <c r="AI49" i="1"/>
  <c r="AC49" i="1"/>
  <c r="AD248" i="1"/>
  <c r="AF248" i="1"/>
  <c r="AD213" i="1"/>
  <c r="AJ213" i="1"/>
  <c r="AF273" i="1"/>
  <c r="AD273" i="1"/>
  <c r="W282" i="1"/>
  <c r="AC282" i="1"/>
  <c r="AC323" i="1"/>
  <c r="W323" i="1"/>
  <c r="AJ71" i="1"/>
  <c r="AH71" i="1"/>
  <c r="AI71" i="1"/>
  <c r="AD154" i="1"/>
  <c r="AF154" i="1"/>
  <c r="AJ135" i="1"/>
  <c r="AD135" i="1"/>
  <c r="AC214" i="1"/>
  <c r="W214" i="1"/>
  <c r="AI38" i="1"/>
  <c r="AC38" i="1"/>
  <c r="W38" i="1"/>
  <c r="AD160" i="1"/>
  <c r="AF160" i="1"/>
  <c r="AJ247" i="1"/>
  <c r="AD247" i="1"/>
  <c r="AD124" i="1"/>
  <c r="AF124" i="1"/>
  <c r="AD222" i="1"/>
  <c r="AF222" i="1"/>
  <c r="AI245" i="1"/>
  <c r="AJ245" i="1"/>
  <c r="AH245" i="1"/>
  <c r="AD261" i="1"/>
  <c r="AF261" i="1"/>
  <c r="AC108" i="1"/>
  <c r="W108" i="1"/>
  <c r="AJ139" i="1"/>
  <c r="AI139" i="1"/>
  <c r="AH139" i="1"/>
  <c r="AF119" i="1"/>
  <c r="AD119" i="1"/>
  <c r="AF352" i="1"/>
  <c r="AD352" i="1"/>
  <c r="AD188" i="1"/>
  <c r="AF188" i="1"/>
  <c r="AJ25" i="1"/>
  <c r="AI25" i="1"/>
  <c r="AH25" i="1"/>
  <c r="AF133" i="1"/>
  <c r="AD133" i="1"/>
  <c r="AI195" i="1"/>
  <c r="AH195" i="1"/>
  <c r="AJ195" i="1"/>
  <c r="AD59" i="1"/>
  <c r="AJ59" i="1"/>
  <c r="AJ100" i="1"/>
  <c r="AH100" i="1"/>
  <c r="AI100" i="1"/>
  <c r="AF272" i="1"/>
  <c r="AD272" i="1"/>
  <c r="AJ240" i="1"/>
  <c r="AI240" i="1"/>
  <c r="AH240" i="1"/>
  <c r="AI226" i="1"/>
  <c r="AJ226" i="1"/>
  <c r="AH226" i="1"/>
  <c r="AI39" i="1"/>
  <c r="W39" i="1"/>
  <c r="AC39" i="1"/>
  <c r="AD91" i="1"/>
  <c r="AJ91" i="1"/>
  <c r="AF179" i="1"/>
  <c r="AD179" i="1"/>
  <c r="W147" i="1"/>
  <c r="AC147" i="1"/>
  <c r="AI200" i="1"/>
  <c r="AH200" i="1"/>
  <c r="AJ200" i="1"/>
  <c r="AI341" i="1"/>
  <c r="AJ341" i="1"/>
  <c r="AH341" i="1"/>
  <c r="W78" i="1"/>
  <c r="AI78" i="1"/>
  <c r="AC78" i="1"/>
  <c r="AF112" i="1"/>
  <c r="AD112" i="1"/>
  <c r="W285" i="1"/>
  <c r="AC285" i="1"/>
  <c r="AF115" i="1"/>
  <c r="AD115" i="1"/>
  <c r="AI148" i="1"/>
  <c r="AH148" i="1"/>
  <c r="AJ148" i="1"/>
  <c r="AH118" i="1"/>
  <c r="AI118" i="1"/>
  <c r="AJ118" i="1"/>
  <c r="AF205" i="1"/>
  <c r="AD205" i="1"/>
  <c r="AI145" i="1"/>
  <c r="AJ145" i="1"/>
  <c r="AH145" i="1"/>
  <c r="AF235" i="1"/>
  <c r="AD235" i="1"/>
  <c r="AF301" i="1"/>
  <c r="AD301" i="1"/>
  <c r="AJ269" i="1"/>
  <c r="AH269" i="1"/>
  <c r="AI269" i="1"/>
  <c r="AD86" i="1"/>
  <c r="AF86" i="1"/>
  <c r="AJ143" i="1"/>
  <c r="AI143" i="1"/>
  <c r="AH143" i="1"/>
  <c r="AI122" i="1"/>
  <c r="AJ122" i="1"/>
  <c r="AH122" i="1"/>
  <c r="AH150" i="1"/>
  <c r="AI150" i="1"/>
  <c r="AJ150" i="1"/>
  <c r="AJ332" i="1"/>
  <c r="AI332" i="1"/>
  <c r="AH332" i="1"/>
  <c r="AD324" i="1"/>
  <c r="AF324" i="1"/>
  <c r="AF202" i="1"/>
  <c r="AD202" i="1"/>
  <c r="AJ217" i="1"/>
  <c r="AH217" i="1"/>
  <c r="AI217" i="1"/>
  <c r="AD320" i="1"/>
  <c r="AF320" i="1"/>
  <c r="AF270" i="1"/>
  <c r="AD270" i="1"/>
  <c r="AJ80" i="1"/>
  <c r="AI80" i="1"/>
  <c r="AH80" i="1"/>
  <c r="AH85" i="1"/>
  <c r="AJ85" i="1"/>
  <c r="AI85" i="1"/>
  <c r="AJ26" i="1"/>
  <c r="AD26" i="1"/>
  <c r="AD317" i="1"/>
  <c r="AF317" i="1"/>
  <c r="AF171" i="1"/>
  <c r="AD171" i="1"/>
  <c r="AD90" i="1"/>
  <c r="AF90" i="1"/>
  <c r="AJ183" i="1"/>
  <c r="AH183" i="1"/>
  <c r="AI183" i="1"/>
  <c r="AJ307" i="1"/>
  <c r="AH307" i="1"/>
  <c r="AI307" i="1"/>
  <c r="AJ228" i="1"/>
  <c r="AH228" i="1"/>
  <c r="AI228" i="1"/>
  <c r="AJ348" i="1"/>
  <c r="AI348" i="1"/>
  <c r="AH348" i="1"/>
  <c r="W318" i="1"/>
  <c r="AC318" i="1"/>
  <c r="AI167" i="1"/>
  <c r="AJ167" i="1"/>
  <c r="AH167" i="1"/>
  <c r="AF99" i="1"/>
  <c r="AD99" i="1"/>
  <c r="AH173" i="1"/>
  <c r="AI173" i="1"/>
  <c r="AJ173" i="1"/>
  <c r="AI342" i="1"/>
  <c r="AH342" i="1"/>
  <c r="AJ342" i="1"/>
  <c r="AJ237" i="1"/>
  <c r="AI237" i="1"/>
  <c r="AH237" i="1"/>
  <c r="AF326" i="1"/>
  <c r="AD326" i="1"/>
  <c r="AD152" i="1"/>
  <c r="AF152" i="1"/>
  <c r="AF242" i="1"/>
  <c r="AD242" i="1"/>
  <c r="AF233" i="1"/>
  <c r="AD233" i="1"/>
  <c r="AI198" i="1"/>
  <c r="AJ198" i="1"/>
  <c r="AH198" i="1"/>
  <c r="AF302" i="1"/>
  <c r="AD302" i="1"/>
  <c r="AD343" i="1"/>
  <c r="AF343" i="1"/>
  <c r="AJ189" i="1"/>
  <c r="AH189" i="1"/>
  <c r="AI189" i="1"/>
  <c r="AD94" i="1"/>
  <c r="AF94" i="1"/>
  <c r="AF166" i="1"/>
  <c r="AD166" i="1"/>
  <c r="AH262" i="1"/>
  <c r="AJ262" i="1"/>
  <c r="AI262" i="1"/>
  <c r="AH313" i="1"/>
  <c r="AI313" i="1"/>
  <c r="AJ313" i="1"/>
  <c r="AJ109" i="1"/>
  <c r="AI109" i="1"/>
  <c r="AH109" i="1"/>
  <c r="AI128" i="1"/>
  <c r="AH128" i="1"/>
  <c r="AJ128" i="1"/>
  <c r="AD98" i="1"/>
  <c r="AF98" i="1"/>
  <c r="AD113" i="1"/>
  <c r="AF113" i="1"/>
  <c r="W68" i="1"/>
  <c r="AC68" i="1"/>
  <c r="AD276" i="1"/>
  <c r="AF276" i="1"/>
  <c r="AI181" i="1"/>
  <c r="AH181" i="1"/>
  <c r="AJ181" i="1"/>
  <c r="AJ76" i="1"/>
  <c r="AD76" i="1"/>
  <c r="AH337" i="1"/>
  <c r="AJ337" i="1"/>
  <c r="AI337" i="1"/>
  <c r="AH190" i="1"/>
  <c r="AI190" i="1"/>
  <c r="AJ190" i="1"/>
  <c r="AJ246" i="1"/>
  <c r="AI246" i="1"/>
  <c r="AH246" i="1"/>
  <c r="W106" i="1"/>
  <c r="AC106" i="1"/>
  <c r="AF325" i="1"/>
  <c r="AD325" i="1"/>
  <c r="AH69" i="1"/>
  <c r="AJ69" i="1"/>
  <c r="AI69" i="1"/>
  <c r="AJ319" i="1"/>
  <c r="AD319" i="1"/>
  <c r="AI216" i="1"/>
  <c r="AH216" i="1"/>
  <c r="AJ216" i="1"/>
  <c r="AH311" i="1"/>
  <c r="AJ311" i="1"/>
  <c r="AI311" i="1"/>
  <c r="AD132" i="1"/>
  <c r="AF132" i="1"/>
  <c r="AH305" i="1"/>
  <c r="AI305" i="1"/>
  <c r="AJ305" i="1"/>
  <c r="AF101" i="1" l="1"/>
  <c r="AH146" i="1"/>
  <c r="AD158" i="1"/>
  <c r="AH289" i="1"/>
  <c r="AI289" i="1"/>
  <c r="AJ215" i="1"/>
  <c r="AD215" i="1"/>
  <c r="AH215" i="1"/>
  <c r="AD299" i="1"/>
  <c r="AD170" i="1"/>
  <c r="AI126" i="1"/>
  <c r="AI315" i="1"/>
  <c r="AJ126" i="1"/>
  <c r="AD54" i="1"/>
  <c r="AJ321" i="1"/>
  <c r="AH321" i="1"/>
  <c r="AD229" i="1"/>
  <c r="AI174" i="1"/>
  <c r="AJ114" i="1"/>
  <c r="AH114" i="1"/>
  <c r="AJ27" i="1"/>
  <c r="AH174" i="1"/>
  <c r="AF153" i="1"/>
  <c r="AJ153" i="1" s="1"/>
  <c r="AJ33" i="1"/>
  <c r="AD33" i="1"/>
  <c r="AH315" i="1"/>
  <c r="AI87" i="1"/>
  <c r="AH87" i="1"/>
  <c r="AJ87" i="1"/>
  <c r="AF92" i="1"/>
  <c r="AD92" i="1"/>
  <c r="AD155" i="1"/>
  <c r="AJ35" i="1"/>
  <c r="AD35" i="1"/>
  <c r="AH340" i="1"/>
  <c r="AJ340" i="1"/>
  <c r="AI340" i="1"/>
  <c r="AD169" i="1"/>
  <c r="AF169" i="1"/>
  <c r="AI81" i="1"/>
  <c r="AH81" i="1"/>
  <c r="AJ81" i="1"/>
  <c r="AI64" i="1"/>
  <c r="AH64" i="1"/>
  <c r="AJ64" i="1"/>
  <c r="AI130" i="1"/>
  <c r="AH130" i="1"/>
  <c r="AJ130" i="1"/>
  <c r="AD63" i="1"/>
  <c r="AF63" i="1"/>
  <c r="AF184" i="1"/>
  <c r="AD184" i="1"/>
  <c r="AI347" i="1"/>
  <c r="AJ347" i="1"/>
  <c r="AH347" i="1"/>
  <c r="AH268" i="1"/>
  <c r="AJ268" i="1"/>
  <c r="AI268" i="1"/>
  <c r="AI316" i="1"/>
  <c r="AJ316" i="1"/>
  <c r="AH316" i="1"/>
  <c r="AF82" i="1"/>
  <c r="AD82" i="1"/>
  <c r="AJ151" i="1"/>
  <c r="AH151" i="1"/>
  <c r="AI151" i="1"/>
  <c r="AH138" i="1"/>
  <c r="AI138" i="1"/>
  <c r="AJ138" i="1"/>
  <c r="AH73" i="1"/>
  <c r="AI73" i="1"/>
  <c r="AJ73" i="1"/>
  <c r="AH111" i="1"/>
  <c r="AJ111" i="1"/>
  <c r="AI111" i="1"/>
  <c r="AJ197" i="1"/>
  <c r="AI197" i="1"/>
  <c r="AH197" i="1"/>
  <c r="AJ298" i="1"/>
  <c r="AI298" i="1"/>
  <c r="AH298" i="1"/>
  <c r="AI45" i="1"/>
  <c r="AH45" i="1"/>
  <c r="AJ45" i="1"/>
  <c r="AI196" i="1"/>
  <c r="AJ196" i="1"/>
  <c r="AH196" i="1"/>
  <c r="AJ331" i="1"/>
  <c r="AI331" i="1"/>
  <c r="AH331" i="1"/>
  <c r="AJ61" i="1"/>
  <c r="AI61" i="1"/>
  <c r="AH61" i="1"/>
  <c r="AI350" i="1"/>
  <c r="AJ350" i="1"/>
  <c r="AH350" i="1"/>
  <c r="AD288" i="1"/>
  <c r="AF288" i="1"/>
  <c r="AH88" i="1"/>
  <c r="AJ88" i="1"/>
  <c r="AI88" i="1"/>
  <c r="AH229" i="1"/>
  <c r="AJ229" i="1"/>
  <c r="AI229" i="1"/>
  <c r="AJ131" i="1"/>
  <c r="AI131" i="1"/>
  <c r="AH131" i="1"/>
  <c r="AJ338" i="1"/>
  <c r="AI338" i="1"/>
  <c r="AH338" i="1"/>
  <c r="AD333" i="1"/>
  <c r="AF333" i="1"/>
  <c r="AH263" i="1"/>
  <c r="AI263" i="1"/>
  <c r="AJ263" i="1"/>
  <c r="AI154" i="1"/>
  <c r="AJ154" i="1"/>
  <c r="AH154" i="1"/>
  <c r="AH160" i="1"/>
  <c r="AJ160" i="1"/>
  <c r="AI160" i="1"/>
  <c r="AJ125" i="1"/>
  <c r="AI125" i="1"/>
  <c r="AH125" i="1"/>
  <c r="AH60" i="1"/>
  <c r="AI60" i="1"/>
  <c r="AJ60" i="1"/>
  <c r="AJ261" i="1"/>
  <c r="AI261" i="1"/>
  <c r="AH261" i="1"/>
  <c r="AJ203" i="1"/>
  <c r="AH203" i="1"/>
  <c r="AI203" i="1"/>
  <c r="AH70" i="1"/>
  <c r="AI70" i="1"/>
  <c r="AJ70" i="1"/>
  <c r="AJ123" i="1"/>
  <c r="AH123" i="1"/>
  <c r="AI123" i="1"/>
  <c r="AJ38" i="1"/>
  <c r="AD38" i="1"/>
  <c r="AD323" i="1"/>
  <c r="AF323" i="1"/>
  <c r="AJ158" i="1"/>
  <c r="AI158" i="1"/>
  <c r="AH158" i="1"/>
  <c r="AH308" i="1"/>
  <c r="AJ308" i="1"/>
  <c r="AI308" i="1"/>
  <c r="AH248" i="1"/>
  <c r="AJ248" i="1"/>
  <c r="AI248" i="1"/>
  <c r="AF206" i="1"/>
  <c r="AD206" i="1"/>
  <c r="AI66" i="1"/>
  <c r="AJ66" i="1"/>
  <c r="AH66" i="1"/>
  <c r="AI353" i="1"/>
  <c r="AH353" i="1"/>
  <c r="AJ353" i="1"/>
  <c r="AI142" i="1"/>
  <c r="AJ142" i="1"/>
  <c r="AH142" i="1"/>
  <c r="AI21" i="1"/>
  <c r="AJ21" i="1"/>
  <c r="AH21" i="1"/>
  <c r="AD214" i="1"/>
  <c r="AF214" i="1"/>
  <c r="AF282" i="1"/>
  <c r="AD282" i="1"/>
  <c r="AD219" i="1"/>
  <c r="AF219" i="1"/>
  <c r="AI172" i="1"/>
  <c r="AJ172" i="1"/>
  <c r="AH172" i="1"/>
  <c r="AI231" i="1"/>
  <c r="AH231" i="1"/>
  <c r="AJ231" i="1"/>
  <c r="AI222" i="1"/>
  <c r="AH222" i="1"/>
  <c r="AJ222" i="1"/>
  <c r="AH330" i="1"/>
  <c r="AJ330" i="1"/>
  <c r="AI330" i="1"/>
  <c r="AH273" i="1"/>
  <c r="AI273" i="1"/>
  <c r="AJ273" i="1"/>
  <c r="AJ49" i="1"/>
  <c r="AD49" i="1"/>
  <c r="AF136" i="1"/>
  <c r="AD136" i="1"/>
  <c r="AJ134" i="1"/>
  <c r="AH134" i="1"/>
  <c r="AI134" i="1"/>
  <c r="AD108" i="1"/>
  <c r="AF108" i="1"/>
  <c r="AH124" i="1"/>
  <c r="AJ124" i="1"/>
  <c r="AI124" i="1"/>
  <c r="AI101" i="1"/>
  <c r="AH101" i="1"/>
  <c r="AJ101" i="1"/>
  <c r="AH254" i="1"/>
  <c r="AI254" i="1"/>
  <c r="AJ254" i="1"/>
  <c r="AH239" i="1"/>
  <c r="AI239" i="1"/>
  <c r="AJ239" i="1"/>
  <c r="AI115" i="1"/>
  <c r="AJ115" i="1"/>
  <c r="AH115" i="1"/>
  <c r="AJ301" i="1"/>
  <c r="AI301" i="1"/>
  <c r="AH301" i="1"/>
  <c r="AI205" i="1"/>
  <c r="AH205" i="1"/>
  <c r="AJ205" i="1"/>
  <c r="AD285" i="1"/>
  <c r="AF285" i="1"/>
  <c r="AI352" i="1"/>
  <c r="AH352" i="1"/>
  <c r="AJ352" i="1"/>
  <c r="AD147" i="1"/>
  <c r="AF147" i="1"/>
  <c r="AI202" i="1"/>
  <c r="AH202" i="1"/>
  <c r="AJ202" i="1"/>
  <c r="AI112" i="1"/>
  <c r="AJ112" i="1"/>
  <c r="AH112" i="1"/>
  <c r="AI188" i="1"/>
  <c r="AJ188" i="1"/>
  <c r="AH188" i="1"/>
  <c r="AI324" i="1"/>
  <c r="AH324" i="1"/>
  <c r="AJ324" i="1"/>
  <c r="AH179" i="1"/>
  <c r="AJ179" i="1"/>
  <c r="AI179" i="1"/>
  <c r="AI235" i="1"/>
  <c r="AJ235" i="1"/>
  <c r="AH235" i="1"/>
  <c r="AJ272" i="1"/>
  <c r="AH272" i="1"/>
  <c r="AI272" i="1"/>
  <c r="AJ86" i="1"/>
  <c r="AI86" i="1"/>
  <c r="AH86" i="1"/>
  <c r="AD78" i="1"/>
  <c r="AJ78" i="1"/>
  <c r="AJ133" i="1"/>
  <c r="AI133" i="1"/>
  <c r="AH133" i="1"/>
  <c r="AI119" i="1"/>
  <c r="AJ119" i="1"/>
  <c r="AH119" i="1"/>
  <c r="AI270" i="1"/>
  <c r="AH270" i="1"/>
  <c r="AJ270" i="1"/>
  <c r="AJ39" i="1"/>
  <c r="AD39" i="1"/>
  <c r="AJ320" i="1"/>
  <c r="AI320" i="1"/>
  <c r="AH320" i="1"/>
  <c r="AH299" i="1"/>
  <c r="AJ299" i="1"/>
  <c r="AI299" i="1"/>
  <c r="AJ166" i="1"/>
  <c r="AI166" i="1"/>
  <c r="AH166" i="1"/>
  <c r="AI98" i="1"/>
  <c r="AH98" i="1"/>
  <c r="AJ98" i="1"/>
  <c r="AH132" i="1"/>
  <c r="AI132" i="1"/>
  <c r="AJ132" i="1"/>
  <c r="AJ233" i="1"/>
  <c r="AH233" i="1"/>
  <c r="AI233" i="1"/>
  <c r="AJ325" i="1"/>
  <c r="AH325" i="1"/>
  <c r="AI325" i="1"/>
  <c r="AJ276" i="1"/>
  <c r="AI276" i="1"/>
  <c r="AH276" i="1"/>
  <c r="AD318" i="1"/>
  <c r="AF318" i="1"/>
  <c r="AJ343" i="1"/>
  <c r="AI343" i="1"/>
  <c r="AH343" i="1"/>
  <c r="AH242" i="1"/>
  <c r="AJ242" i="1"/>
  <c r="AI242" i="1"/>
  <c r="AH155" i="1"/>
  <c r="AJ155" i="1"/>
  <c r="AI155" i="1"/>
  <c r="AD68" i="1"/>
  <c r="AF68" i="1"/>
  <c r="AH152" i="1"/>
  <c r="AJ152" i="1"/>
  <c r="AI152" i="1"/>
  <c r="AD106" i="1"/>
  <c r="AF106" i="1"/>
  <c r="AI113" i="1"/>
  <c r="AH113" i="1"/>
  <c r="AJ113" i="1"/>
  <c r="AI302" i="1"/>
  <c r="AJ302" i="1"/>
  <c r="AH302" i="1"/>
  <c r="AJ326" i="1"/>
  <c r="AH326" i="1"/>
  <c r="AI326" i="1"/>
  <c r="AJ170" i="1"/>
  <c r="AI170" i="1"/>
  <c r="AH170" i="1"/>
  <c r="AH171" i="1"/>
  <c r="AJ171" i="1"/>
  <c r="AI171" i="1"/>
  <c r="AJ90" i="1"/>
  <c r="AI90" i="1"/>
  <c r="AH90" i="1"/>
  <c r="AI317" i="1"/>
  <c r="AJ317" i="1"/>
  <c r="AH317" i="1"/>
  <c r="AI99" i="1"/>
  <c r="AH99" i="1"/>
  <c r="AJ99" i="1"/>
  <c r="AI94" i="1"/>
  <c r="AJ94" i="1"/>
  <c r="AH94" i="1"/>
  <c r="AI153" i="1" l="1"/>
  <c r="AH153" i="1"/>
  <c r="AJ92" i="1"/>
  <c r="AI92" i="1"/>
  <c r="AH92" i="1"/>
  <c r="AH169" i="1"/>
  <c r="AJ169" i="1"/>
  <c r="AI169" i="1"/>
  <c r="AI184" i="1"/>
  <c r="AJ184" i="1"/>
  <c r="AH184" i="1"/>
  <c r="AH63" i="1"/>
  <c r="AI63" i="1"/>
  <c r="AJ63" i="1"/>
  <c r="AH288" i="1"/>
  <c r="AJ288" i="1"/>
  <c r="AI288" i="1"/>
  <c r="AJ82" i="1"/>
  <c r="AH82" i="1"/>
  <c r="AI82" i="1"/>
  <c r="AJ108" i="1"/>
  <c r="AH108" i="1"/>
  <c r="AI108" i="1"/>
  <c r="AI219" i="1"/>
  <c r="AJ219" i="1"/>
  <c r="AH219" i="1"/>
  <c r="AH282" i="1"/>
  <c r="AJ282" i="1"/>
  <c r="AI282" i="1"/>
  <c r="AJ333" i="1"/>
  <c r="AH333" i="1"/>
  <c r="AI333" i="1"/>
  <c r="AH214" i="1"/>
  <c r="AI214" i="1"/>
  <c r="AJ214" i="1"/>
  <c r="AH323" i="1"/>
  <c r="AI323" i="1"/>
  <c r="AJ323" i="1"/>
  <c r="AH136" i="1"/>
  <c r="AJ136" i="1"/>
  <c r="AI136" i="1"/>
  <c r="AH206" i="1"/>
  <c r="AI206" i="1"/>
  <c r="AJ206" i="1"/>
  <c r="AJ285" i="1"/>
  <c r="AI285" i="1"/>
  <c r="AH285" i="1"/>
  <c r="AI147" i="1"/>
  <c r="AJ147" i="1"/>
  <c r="AH147" i="1"/>
  <c r="AI106" i="1"/>
  <c r="AJ106" i="1"/>
  <c r="AH106" i="1"/>
  <c r="AI318" i="1"/>
  <c r="AH318" i="1"/>
  <c r="AJ318" i="1"/>
  <c r="AH68" i="1"/>
  <c r="AJ68" i="1"/>
  <c r="AI68" i="1"/>
</calcChain>
</file>

<file path=xl/sharedStrings.xml><?xml version="1.0" encoding="utf-8"?>
<sst xmlns="http://schemas.openxmlformats.org/spreadsheetml/2006/main" count="6494" uniqueCount="1788">
  <si>
    <t/>
  </si>
  <si>
    <t>пач.</t>
  </si>
  <si>
    <t>A</t>
  </si>
  <si>
    <t>--</t>
  </si>
  <si>
    <t>*</t>
  </si>
  <si>
    <t>..</t>
  </si>
  <si>
    <t>ПРОЧИЕ ЭЛЕМЕНТЫ</t>
  </si>
  <si>
    <t>4604653273734</t>
  </si>
  <si>
    <t>223738</t>
  </si>
  <si>
    <t>100/100</t>
  </si>
  <si>
    <t>4604653267566</t>
  </si>
  <si>
    <t>Добор ОПТИМА 600 1000x600x40</t>
  </si>
  <si>
    <t>233868</t>
  </si>
  <si>
    <t>КОНТРУКЛОН СТАНДАРТ</t>
  </si>
  <si>
    <t>4604653267559</t>
  </si>
  <si>
    <t>Элемент B 600 1000x600x40/60</t>
  </si>
  <si>
    <t>224476</t>
  </si>
  <si>
    <t>40/60</t>
  </si>
  <si>
    <t>4604653267528</t>
  </si>
  <si>
    <t>224337</t>
  </si>
  <si>
    <t>20/40</t>
  </si>
  <si>
    <t>4604653268488</t>
  </si>
  <si>
    <t>Добор ОПТИМА 300 1000x300x40</t>
  </si>
  <si>
    <t>224331</t>
  </si>
  <si>
    <t>КОНТРУКЛОН ОПТИМА</t>
  </si>
  <si>
    <t>4604653267498</t>
  </si>
  <si>
    <t>Добор ОПТИМА 300 1000x300x20</t>
  </si>
  <si>
    <t>224328</t>
  </si>
  <si>
    <t>4604653268471</t>
  </si>
  <si>
    <t>Контруклон ОПТИМА 300 1000x300x20/40/60</t>
  </si>
  <si>
    <t>224282</t>
  </si>
  <si>
    <t>20/40/60</t>
  </si>
  <si>
    <t>4604653267436</t>
  </si>
  <si>
    <t>Угол ОПТИМА 300 1000x300x20/40</t>
  </si>
  <si>
    <t>225405</t>
  </si>
  <si>
    <t>4604653267467</t>
  </si>
  <si>
    <t>Добор ЭКСТРА 300 1000x300x40</t>
  </si>
  <si>
    <t>224321</t>
  </si>
  <si>
    <t>КОНТРУКЛОН ЭКСТРА</t>
  </si>
  <si>
    <t>4604653267382</t>
  </si>
  <si>
    <t>Добор ЭКСТРА 300 1000x300x20</t>
  </si>
  <si>
    <t>224318</t>
  </si>
  <si>
    <t>4604653267511</t>
  </si>
  <si>
    <t>Контруклон ЭКСТРА 300 1000x300x5/25/45</t>
  </si>
  <si>
    <t>223791</t>
  </si>
  <si>
    <t>5/25/45</t>
  </si>
  <si>
    <t>4604653267344</t>
  </si>
  <si>
    <t>Угол ЭКСТРА 300 1000x300x5/25</t>
  </si>
  <si>
    <t>223730</t>
  </si>
  <si>
    <t>5/25</t>
  </si>
  <si>
    <t>4604653267665</t>
  </si>
  <si>
    <t>Добор ОПТИМА 600 1000x600x60</t>
  </si>
  <si>
    <t>224332</t>
  </si>
  <si>
    <t>ОСНОВНОЙ УКЛОН ОПТИМА</t>
  </si>
  <si>
    <t>4604653267993</t>
  </si>
  <si>
    <t>Основной Уклон D ОПТИМА 1000x600x65/80</t>
  </si>
  <si>
    <t>120357</t>
  </si>
  <si>
    <t>65/80</t>
  </si>
  <si>
    <t>4604653267986</t>
  </si>
  <si>
    <t>Основной Уклон C ОПТИМА 1000x600x50/65</t>
  </si>
  <si>
    <t>224096</t>
  </si>
  <si>
    <t>50/65</t>
  </si>
  <si>
    <t>4604653267979</t>
  </si>
  <si>
    <t>Основной Уклон B ОПТИМА 1000x600x35/50</t>
  </si>
  <si>
    <t>224094</t>
  </si>
  <si>
    <t>35/50</t>
  </si>
  <si>
    <t>4604653267962</t>
  </si>
  <si>
    <t>224093</t>
  </si>
  <si>
    <t>20/35</t>
  </si>
  <si>
    <t>4604653267658</t>
  </si>
  <si>
    <t>Добор ЭКСТРА 600 1000x600x60</t>
  </si>
  <si>
    <t>224323</t>
  </si>
  <si>
    <t>ОСНОВНОЙ УКЛОН ЭКСТРА</t>
  </si>
  <si>
    <t>4604653267641</t>
  </si>
  <si>
    <t>Основной Уклон D ЭКСТРА 1000x600x50/65</t>
  </si>
  <si>
    <t>223590</t>
  </si>
  <si>
    <t>4604653267610</t>
  </si>
  <si>
    <t>Основной Уклон C ЭКСТРА 1000x600x35/50</t>
  </si>
  <si>
    <t>223583</t>
  </si>
  <si>
    <t>4604653267634</t>
  </si>
  <si>
    <t>Основной Уклон B ЭКСТРА 1000x600x20/35</t>
  </si>
  <si>
    <t>223422</t>
  </si>
  <si>
    <t>4604653267412</t>
  </si>
  <si>
    <t>223421</t>
  </si>
  <si>
    <t>5/20</t>
  </si>
  <si>
    <t>руб./уп. 
без НДС</t>
  </si>
  <si>
    <t>руб./уп. 
с НДС 20%</t>
  </si>
  <si>
    <t>руб./шт. 
с НДС 20%</t>
  </si>
  <si>
    <t>руб./шт. 
без НДС</t>
  </si>
  <si>
    <t>EAN-код (пал.)</t>
  </si>
  <si>
    <t>EAN-код (пач.)</t>
  </si>
  <si>
    <t>кг</t>
  </si>
  <si>
    <t>м3</t>
  </si>
  <si>
    <t>м2</t>
  </si>
  <si>
    <t>ЕИ</t>
  </si>
  <si>
    <t>Мин.
заказ</t>
  </si>
  <si>
    <t>ABC</t>
  </si>
  <si>
    <t>кг/маш.</t>
  </si>
  <si>
    <t>м3/маш.</t>
  </si>
  <si>
    <t>м2/маш.</t>
  </si>
  <si>
    <t>пал./маш.</t>
  </si>
  <si>
    <t>пач./маш.</t>
  </si>
  <si>
    <t>высота</t>
  </si>
  <si>
    <t>размеры</t>
  </si>
  <si>
    <t>кг/пал.</t>
  </si>
  <si>
    <t>м3/пал.</t>
  </si>
  <si>
    <t>м2/пал.</t>
  </si>
  <si>
    <t>шт./пал.</t>
  </si>
  <si>
    <t>стоп</t>
  </si>
  <si>
    <t>пач./пал.</t>
  </si>
  <si>
    <t>кг/пач.</t>
  </si>
  <si>
    <t>м3/пач.</t>
  </si>
  <si>
    <t>м2/пач.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</si>
  <si>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</si>
  <si>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</si>
  <si>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</si>
  <si>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</si>
  <si>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</si>
  <si>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</si>
  <si>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</si>
  <si>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</si>
  <si>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</si>
  <si>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Размер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</si>
  <si>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</si>
  <si>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</si>
  <si>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</si>
  <si>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</si>
  <si>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</si>
  <si>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</si>
  <si>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</si>
  <si>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МАШИНА 90 м3 (расчётная** вместимость)</t>
  </si>
  <si>
    <t>ПАЛЛЕТА</t>
  </si>
  <si>
    <t>ПАЧКА</t>
  </si>
  <si>
    <t>ПРОИЗВОДСТВО</t>
  </si>
  <si>
    <t>C</t>
  </si>
  <si>
    <t>Средний слой в металлических "сэндвич" панелях</t>
  </si>
  <si>
    <t>СЭНДВИЧ БАТТС СТАНДАРТ</t>
  </si>
  <si>
    <t>пал.</t>
  </si>
  <si>
    <t>1200x1255</t>
  </si>
  <si>
    <t>4604653273376</t>
  </si>
  <si>
    <t>СЭНДВИЧ БАТТС СТАНДАРТ 1200x627x152 пач.</t>
  </si>
  <si>
    <t>237209</t>
  </si>
  <si>
    <t>4604653266729</t>
  </si>
  <si>
    <t>СЭНДВИЧ БАТТС СТАНДАРТ 1200x800x122 пач.</t>
  </si>
  <si>
    <t>241489</t>
  </si>
  <si>
    <t>4604653273338</t>
  </si>
  <si>
    <t>СЭНДВИЧ БАТТС СТАНДАРТ 1200x627x102 пач.</t>
  </si>
  <si>
    <t>236452</t>
  </si>
  <si>
    <t>СЭНДВИЧ БАТТС ОПТИМА</t>
  </si>
  <si>
    <t>4604653273284</t>
  </si>
  <si>
    <t>СЭНДВИЧ БАТТС ОПТИМА 1200x627x152 пач.</t>
  </si>
  <si>
    <t>237096</t>
  </si>
  <si>
    <t>4604653263957</t>
  </si>
  <si>
    <t>СЭНДВИЧ БАТТС ОПТИМА 1200x800x122 пач.</t>
  </si>
  <si>
    <t>231176</t>
  </si>
  <si>
    <t>4604653273246</t>
  </si>
  <si>
    <t>СЭНДВИЧ БАТТС ОПТИМА 1200x627x102 пач.</t>
  </si>
  <si>
    <t>237162</t>
  </si>
  <si>
    <t>2400x1200</t>
  </si>
  <si>
    <t>СЭНДВИЧ БАТТС ЭКСТРА</t>
  </si>
  <si>
    <t>4604653274199</t>
  </si>
  <si>
    <t>СЭНДВИЧ БАТТС ЭКСТРА 1200x627x152 30шт./пал.</t>
  </si>
  <si>
    <t>270786</t>
  </si>
  <si>
    <t>4604653273406</t>
  </si>
  <si>
    <t>СЭНДВИЧ БАТТС ЭКСТРА 1200x627x122 36шт./пал.</t>
  </si>
  <si>
    <t>240441</t>
  </si>
  <si>
    <t>4604653273390</t>
  </si>
  <si>
    <t>СЭНДВИЧ БАТТС ЭКСТРА 1200x627x102 46шт./пал.</t>
  </si>
  <si>
    <t>240440</t>
  </si>
  <si>
    <t>БЕТОНЭЛЕМЕНТ БАТТС ОПТИМА 1000x600x100 пач.</t>
  </si>
  <si>
    <t>Средний слой в железобетонных панелях</t>
  </si>
  <si>
    <t>БЕТОНЭЛЕМЕНТ БАТТС ОПТИМА</t>
  </si>
  <si>
    <t>БЕТОНЭЛЕМЕНТ БАТТС ЭКСТРА 1000x600x100 пач.</t>
  </si>
  <si>
    <t>БЕТОНЭЛЕМЕНТ БАТТС ЭКСТРА</t>
  </si>
  <si>
    <t>БЕТОНЭЛЕМЕНТ БАТТС</t>
  </si>
  <si>
    <t>4604653000088</t>
  </si>
  <si>
    <t>БЕТОНЭЛЕМЕНТ БАТТС 1000x600x100 пач.</t>
  </si>
  <si>
    <t>39099</t>
  </si>
  <si>
    <t>Специальные кровельные продукты</t>
  </si>
  <si>
    <t>4604653261205</t>
  </si>
  <si>
    <t>РУФ БАТТС СТЯЖКА 1000x600x200 пач.</t>
  </si>
  <si>
    <t>226508</t>
  </si>
  <si>
    <t>РУФ БАТТС СТЯЖКА</t>
  </si>
  <si>
    <t>4604653250674</t>
  </si>
  <si>
    <t>РУФ БАТТС СТЯЖКА 1000x600x150 пач.</t>
  </si>
  <si>
    <t>190923</t>
  </si>
  <si>
    <t>4604653258618</t>
  </si>
  <si>
    <t>РУФ БАТТС СТЯЖКА 1000x600x100 пач.</t>
  </si>
  <si>
    <t>190515</t>
  </si>
  <si>
    <t>4604653268860</t>
  </si>
  <si>
    <t>РУФ БАТТС СТЯЖКА 1000x600x50 пач.</t>
  </si>
  <si>
    <t>190503</t>
  </si>
  <si>
    <t>4604653250841</t>
  </si>
  <si>
    <t>РУФ БАТТС Н ОПТИМА 1000x600x200 пач.</t>
  </si>
  <si>
    <t>191645</t>
  </si>
  <si>
    <t>Кровельная теплоизоляция нижнего слоя</t>
  </si>
  <si>
    <t>РУФ БАТТС Н ОПТИМА</t>
  </si>
  <si>
    <t>4604653260680</t>
  </si>
  <si>
    <t>2000x1200</t>
  </si>
  <si>
    <t>РУФ БАТТС Н ОПТИМА 2000x1200x160 15шт./пал.</t>
  </si>
  <si>
    <t>224029</t>
  </si>
  <si>
    <t>4604653250803</t>
  </si>
  <si>
    <t>РУФ БАТТС Н ОПТИМА 1000x600x160 пач.</t>
  </si>
  <si>
    <t>191648</t>
  </si>
  <si>
    <t>4604653250797</t>
  </si>
  <si>
    <t>B</t>
  </si>
  <si>
    <t>РУФ БАТТС Н ОПТИМА 1000x600x150 пач.</t>
  </si>
  <si>
    <t>191544</t>
  </si>
  <si>
    <t>4604653267221</t>
  </si>
  <si>
    <t>РУФ БАТТС Н ОПТИМА 2000x1200x140 16шт./пал.</t>
  </si>
  <si>
    <t>242610</t>
  </si>
  <si>
    <t>4604653250780</t>
  </si>
  <si>
    <t>РУФ БАТТС Н ОПТИМА 1000x600x140 пач.</t>
  </si>
  <si>
    <t>191541</t>
  </si>
  <si>
    <t>4604653263544</t>
  </si>
  <si>
    <t>РУФ БАТТС Н ОПТИМА 2000x1200x120 20шт./пал.</t>
  </si>
  <si>
    <t>229504</t>
  </si>
  <si>
    <t>4604653265579</t>
  </si>
  <si>
    <t>РУФ БАТТС Н ОПТИМА 1000x600x120 пач.</t>
  </si>
  <si>
    <t>191531</t>
  </si>
  <si>
    <t>4604653272225</t>
  </si>
  <si>
    <t>РУФ БАТТС Н ОПТИМА 2000x1200x110 21шт./пал.</t>
  </si>
  <si>
    <t>263393</t>
  </si>
  <si>
    <t>4604653250759</t>
  </si>
  <si>
    <t>РУФ БАТТС Н ОПТИМА 1000x600x110 пач.</t>
  </si>
  <si>
    <t>191530</t>
  </si>
  <si>
    <t>4604653266590</t>
  </si>
  <si>
    <t>РУФ БАТТС Н ОПТИМА 2000x1200x100 24шт./пал.</t>
  </si>
  <si>
    <t>235406</t>
  </si>
  <si>
    <t>4604653250742</t>
  </si>
  <si>
    <t>РУФ БАТТС Н ОПТИМА 1000x600x100 пач.</t>
  </si>
  <si>
    <t>191509</t>
  </si>
  <si>
    <t>4604653250728</t>
  </si>
  <si>
    <t>РУФ БАТТС Н ОПТИМА 1000x600x80 пач.</t>
  </si>
  <si>
    <t>191280</t>
  </si>
  <si>
    <t>4604653250698</t>
  </si>
  <si>
    <t>РУФ БАТТС Н ОПТИМА 1000x600x50 пач.</t>
  </si>
  <si>
    <t>191277</t>
  </si>
  <si>
    <t>4604653250582</t>
  </si>
  <si>
    <t>РУФ БАТТС Н ЭКСТРА 1000x600x200 пач.</t>
  </si>
  <si>
    <t>191159</t>
  </si>
  <si>
    <t>РУФ БАТТС Н ЭКСТРА</t>
  </si>
  <si>
    <t>4604653266224</t>
  </si>
  <si>
    <t>РУФ БАТТС Н ЭКСТРА 2000x1200x160 15шт./пал.</t>
  </si>
  <si>
    <t>240100</t>
  </si>
  <si>
    <t>4604653250544</t>
  </si>
  <si>
    <t>РУФ БАТТС Н ЭКСТРА 1000x600x160 пач.</t>
  </si>
  <si>
    <t>191145</t>
  </si>
  <si>
    <t>4604653250537</t>
  </si>
  <si>
    <t>РУФ БАТТС Н ЭКСТРА 1000x600x150 пач.</t>
  </si>
  <si>
    <t>191117</t>
  </si>
  <si>
    <t>4604653272430</t>
  </si>
  <si>
    <t>РУФ БАТТС Н ЭКСТРА 2000x1200x140 16шт./пал.</t>
  </si>
  <si>
    <t>265129</t>
  </si>
  <si>
    <t>4604653250520</t>
  </si>
  <si>
    <t>РУФ БАТТС Н ЭКСТРА 1000x600x140 пач.</t>
  </si>
  <si>
    <t>191112</t>
  </si>
  <si>
    <t>4604653268778</t>
  </si>
  <si>
    <t>РУФ БАТТС Н ЭКСТРА 2000x1200x120 20шт./пал.</t>
  </si>
  <si>
    <t>247313</t>
  </si>
  <si>
    <t>4604653250506</t>
  </si>
  <si>
    <t>РУФ БАТТС Н ЭКСТРА 1000x600x120 пач.</t>
  </si>
  <si>
    <t>191096</t>
  </si>
  <si>
    <t>4604653274090</t>
  </si>
  <si>
    <t>РУФ БАТТС Н ЭКСТРА 2000x1200x100 24шт./пал.</t>
  </si>
  <si>
    <t>270820</t>
  </si>
  <si>
    <t>4604653250483</t>
  </si>
  <si>
    <t>РУФ БАТТС Н ЭКСТРА 1000x600x100 пач.</t>
  </si>
  <si>
    <t>191007</t>
  </si>
  <si>
    <t>4604653250469</t>
  </si>
  <si>
    <t>РУФ БАТТС Н ЭКСТРА 1000x600x80 пач.</t>
  </si>
  <si>
    <t>190996</t>
  </si>
  <si>
    <t>4604653250636</t>
  </si>
  <si>
    <t>РУФ БАТТС Н ЭКСТРА 1000x600x50 пач.</t>
  </si>
  <si>
    <t>190959</t>
  </si>
  <si>
    <t>4604653258656</t>
  </si>
  <si>
    <t>РУФ БАТТС В ОПТИМА 1000x600x200 пач.</t>
  </si>
  <si>
    <t>219947</t>
  </si>
  <si>
    <t>Кровельная теплоизоляция верхнего слоя</t>
  </si>
  <si>
    <t>РУФ БАТТС В ОПТИМА</t>
  </si>
  <si>
    <t>4604653251473</t>
  </si>
  <si>
    <t>РУФ БАТТС В ОПТИМА 1000x600x150 пач.</t>
  </si>
  <si>
    <t>194649</t>
  </si>
  <si>
    <t>4604653253064</t>
  </si>
  <si>
    <t>РУФ БАТТС В ОПТИМА 1000x600x120 пач.</t>
  </si>
  <si>
    <t>207804</t>
  </si>
  <si>
    <t>4604653251466</t>
  </si>
  <si>
    <t>РУФ БАТТС В ОПТИМА 1000x600x100 пач.</t>
  </si>
  <si>
    <t>194648</t>
  </si>
  <si>
    <t>4604653274076</t>
  </si>
  <si>
    <t>РУФ БАТТС В ОПТИМА 2000x1200x50 48шт./пал.</t>
  </si>
  <si>
    <t>270830</t>
  </si>
  <si>
    <t>4604653251435</t>
  </si>
  <si>
    <t>РУФ БАТТС В ОПТИМА 1000x600x50 пач.</t>
  </si>
  <si>
    <t>194640</t>
  </si>
  <si>
    <t>4604653260994</t>
  </si>
  <si>
    <t>225319</t>
  </si>
  <si>
    <t>РУФ БАТТС В ОПТИМА 1000x600x40 пач.</t>
  </si>
  <si>
    <t>4604653259974</t>
  </si>
  <si>
    <t>РУФ БАТТС В ЭКСТРА 2000x1200x50 22шт./пал.</t>
  </si>
  <si>
    <t>223073</t>
  </si>
  <si>
    <t>РУФ БАТТС В ЭКСТРА</t>
  </si>
  <si>
    <t>4604653251251</t>
  </si>
  <si>
    <t>РУФ БАТТС В ЭКСТРА 1000x600x50 пач.</t>
  </si>
  <si>
    <t>193719</t>
  </si>
  <si>
    <t>4604653259967</t>
  </si>
  <si>
    <t>РУФ БАТТС В ЭКСТРА 2000x1200x40 28шт./пал.</t>
  </si>
  <si>
    <t>193723</t>
  </si>
  <si>
    <t>4604653251244</t>
  </si>
  <si>
    <t>РУФ БАТТС В ЭКСТРА 1000x600x40 пач.</t>
  </si>
  <si>
    <t>193709</t>
  </si>
  <si>
    <t>4604653273505</t>
  </si>
  <si>
    <t>РУФ БАТТС Д СТАНДАРТ 1000x600x200 пач.</t>
  </si>
  <si>
    <t>255231</t>
  </si>
  <si>
    <t>Кровельная теплоизоляция двойной плотности</t>
  </si>
  <si>
    <t>РУФ БАТТС Д СТАНДАРТ</t>
  </si>
  <si>
    <t>4604653264817</t>
  </si>
  <si>
    <t>РУФ БАТТС Д СТАНДАРТ 2000x1200x150 16шт./пал.</t>
  </si>
  <si>
    <t>236519</t>
  </si>
  <si>
    <t>4604653266675</t>
  </si>
  <si>
    <t>РУФ БАТТС Д СТАНДАРТ 1000x600x150 пач.</t>
  </si>
  <si>
    <t>238349</t>
  </si>
  <si>
    <t>4604653273482</t>
  </si>
  <si>
    <t>РУФ БАТТС Д СТАНДАРТ 1000x600x120 пач.</t>
  </si>
  <si>
    <t>255228</t>
  </si>
  <si>
    <t>4604653274038</t>
  </si>
  <si>
    <t>РУФ БАТТС Д СТАНДАРТ 2000x1200x100 24шт./пал.</t>
  </si>
  <si>
    <t>270163</t>
  </si>
  <si>
    <t>4604653266231</t>
  </si>
  <si>
    <t>РУФ БАТТС Д СТАНДАРТ 1000x600x100 пач.</t>
  </si>
  <si>
    <t>235700</t>
  </si>
  <si>
    <t>4604653260956</t>
  </si>
  <si>
    <t>270354</t>
  </si>
  <si>
    <t>4604653265920</t>
  </si>
  <si>
    <t>270849</t>
  </si>
  <si>
    <t>4604653251879</t>
  </si>
  <si>
    <t>РУФ БАТТС Д ОПТИМА 1000x600x200 пач.</t>
  </si>
  <si>
    <t>203598</t>
  </si>
  <si>
    <t>РУФ БАТТС Д ОПТИМА</t>
  </si>
  <si>
    <t>4604653251848</t>
  </si>
  <si>
    <t>РУФ БАТТС Д ОПТИМА 1000x600x180 пач.</t>
  </si>
  <si>
    <t>203408</t>
  </si>
  <si>
    <t>4604653259448</t>
  </si>
  <si>
    <t>РУФ БАТТС Д ОПТИМА 2000x1200x150 16шт./пал.</t>
  </si>
  <si>
    <t>221248</t>
  </si>
  <si>
    <t>4604653251824</t>
  </si>
  <si>
    <t>РУФ БАТТС Д ОПТИМА 1000x600x150 пач.</t>
  </si>
  <si>
    <t>203400</t>
  </si>
  <si>
    <t>4604653251800</t>
  </si>
  <si>
    <t>РУФ БАТТС Д ОПТИМА 1000x600x120 пач.</t>
  </si>
  <si>
    <t>203342</t>
  </si>
  <si>
    <t>4604653266651</t>
  </si>
  <si>
    <t>РУФ БАТТС Д ОПТИМА 2000x1200x100 24шт./пал.</t>
  </si>
  <si>
    <t>241313</t>
  </si>
  <si>
    <t>4604653251886</t>
  </si>
  <si>
    <t>РУФ БАТТС Д ОПТИМА 1000x600x100 пач.</t>
  </si>
  <si>
    <t>203315</t>
  </si>
  <si>
    <t>4604653252517</t>
  </si>
  <si>
    <t>РУФ БАТТС Д ОПТИМА 1000x600x60 пач.</t>
  </si>
  <si>
    <t>205341</t>
  </si>
  <si>
    <t>4604653252678</t>
  </si>
  <si>
    <t>РУФ БАТТС Д ЭКСТРА 1000x600x200 пач.</t>
  </si>
  <si>
    <t>205881</t>
  </si>
  <si>
    <t>РУФ БАТТС Д ЭКСТРА</t>
  </si>
  <si>
    <t>4604653252289</t>
  </si>
  <si>
    <t>РУФ БАТТС Д ЭКСТРА 1000x600x150 пач.</t>
  </si>
  <si>
    <t>203911</t>
  </si>
  <si>
    <t>4604653252258</t>
  </si>
  <si>
    <t>РУФ БАТТС Д ЭКСТРА 1000x600x120 пач.</t>
  </si>
  <si>
    <t>203902</t>
  </si>
  <si>
    <t>4604653263254</t>
  </si>
  <si>
    <t>РУФ БАТТС Д ЭКСТРА 2000x1200x100 24шт./пал.</t>
  </si>
  <si>
    <t>229262</t>
  </si>
  <si>
    <t>РУФ БАТТС Д ЭКСТРА 1000x600x100 пач.</t>
  </si>
  <si>
    <t>203895</t>
  </si>
  <si>
    <t>4604653252227</t>
  </si>
  <si>
    <t>РУФ БАТТС Д ЭКСТРА 1000x600x60 пач.</t>
  </si>
  <si>
    <t>248920</t>
  </si>
  <si>
    <t>3. Изоляция для штукатурных фасадных систем</t>
  </si>
  <si>
    <t>4604653259837</t>
  </si>
  <si>
    <t>4604653249340</t>
  </si>
  <si>
    <t>1200x1000</t>
  </si>
  <si>
    <t>Теплоизоляция штукатурных фасадов в малоэтажном строительстве</t>
  </si>
  <si>
    <t>РОКФАСАД</t>
  </si>
  <si>
    <t>РОКФАСАД 1000x600x100 пач.</t>
  </si>
  <si>
    <t>4604653259844</t>
  </si>
  <si>
    <t>4604653249319</t>
  </si>
  <si>
    <t>4604653243454</t>
  </si>
  <si>
    <t>ФАСАД БАТТС ОПТИМА 1200x600x200 пач.</t>
  </si>
  <si>
    <t>207126</t>
  </si>
  <si>
    <t>Теплоизоляция фасадных систем с наружными штукатурными слоями</t>
  </si>
  <si>
    <t>ФАСАД БАТТС ОПТИМА</t>
  </si>
  <si>
    <t>4604653272478</t>
  </si>
  <si>
    <t>ФАСАД БАТТС ОПТИМА 1000x600x200 пач.</t>
  </si>
  <si>
    <t>265466</t>
  </si>
  <si>
    <t>4604653243430</t>
  </si>
  <si>
    <t>207122</t>
  </si>
  <si>
    <t>4604653253095</t>
  </si>
  <si>
    <t>201094</t>
  </si>
  <si>
    <t>4604653270573</t>
  </si>
  <si>
    <t>4604653243409</t>
  </si>
  <si>
    <t>ФАСАД БАТТС ОПТИМА 1200x600x150 32пач./пал.</t>
  </si>
  <si>
    <t>257934</t>
  </si>
  <si>
    <t>ФАСАД БАТТС ОПТИМА 1200x600x150 пач.</t>
  </si>
  <si>
    <t>207038</t>
  </si>
  <si>
    <t>4604653242983</t>
  </si>
  <si>
    <t>4604653272928</t>
  </si>
  <si>
    <t>ФАСАД БАТТС ОПТИМА 1000x600x150 16пач./пал.</t>
  </si>
  <si>
    <t>230475</t>
  </si>
  <si>
    <t>ФАСАД БАТТС ОПТИМА 1000x600x150 пач.</t>
  </si>
  <si>
    <t>195962</t>
  </si>
  <si>
    <t>4604653243393</t>
  </si>
  <si>
    <t>ФАСАД БАТТС ОПТИМА 1200x600x140 пач.</t>
  </si>
  <si>
    <t>206953</t>
  </si>
  <si>
    <t>4604653242877</t>
  </si>
  <si>
    <t>ФАСАД БАТТС ОПТИМА 1000x600x140 пач.</t>
  </si>
  <si>
    <t>195959</t>
  </si>
  <si>
    <t>4604653243386</t>
  </si>
  <si>
    <t>ФАСАД БАТТС ОПТИМА 1200x600x130 пач.</t>
  </si>
  <si>
    <t>206949</t>
  </si>
  <si>
    <t>4604653242969</t>
  </si>
  <si>
    <t>ФАСАД БАТТС ОПТИМА 1000x600x130 пач.</t>
  </si>
  <si>
    <t>195958</t>
  </si>
  <si>
    <t>4604653243379</t>
  </si>
  <si>
    <t>ФАСАД БАТТС ОПТИМА 1200x600x120 пач.</t>
  </si>
  <si>
    <t>206946</t>
  </si>
  <si>
    <t>4604653242952</t>
  </si>
  <si>
    <t>ФАСАД БАТТС ОПТИМА 1000x600x120 пач.</t>
  </si>
  <si>
    <t>195955</t>
  </si>
  <si>
    <t>4604653270610</t>
  </si>
  <si>
    <t>4604653243355</t>
  </si>
  <si>
    <t>ФАСАД БАТТС ОПТИМА 1200x600x100 48пач./пал.</t>
  </si>
  <si>
    <t>258120</t>
  </si>
  <si>
    <t>ФАСАД БАТТС ОПТИМА 1200x600x100 пач.</t>
  </si>
  <si>
    <t>206920</t>
  </si>
  <si>
    <t>4604653242938</t>
  </si>
  <si>
    <t>ФАСАД БАТТС ОПТИМА 1000x600x100 16пач./пал.</t>
  </si>
  <si>
    <t>230459</t>
  </si>
  <si>
    <t>ФАСАД БАТТС ОПТИМА 1000x600x100 пач.</t>
  </si>
  <si>
    <t>195953</t>
  </si>
  <si>
    <t>4604653243331</t>
  </si>
  <si>
    <t>ФАСАД БАТТС ОПТИМА 1200x600x80 пач.</t>
  </si>
  <si>
    <t>206804</t>
  </si>
  <si>
    <t>4604653258953</t>
  </si>
  <si>
    <t>ФАСАД БАТТС ОПТИМА 1000x600x80 пач.</t>
  </si>
  <si>
    <t>220983</t>
  </si>
  <si>
    <t>4604653270535</t>
  </si>
  <si>
    <t>4604653243300</t>
  </si>
  <si>
    <t>ФАСАД БАТТС ОПТИМА 1200x600x50 36пач./пал.</t>
  </si>
  <si>
    <t>257873</t>
  </si>
  <si>
    <t>ФАСАД БАТТС ОПТИМА 1200x600x50 пач.</t>
  </si>
  <si>
    <t>138506</t>
  </si>
  <si>
    <t>4604653237514</t>
  </si>
  <si>
    <t>4604653266200</t>
  </si>
  <si>
    <t>ФАСАД БАТТС ЭКСТРА 1200x600x200 пач.</t>
  </si>
  <si>
    <t>240096</t>
  </si>
  <si>
    <t>ФАСАД БАТТС ЭКСТРА</t>
  </si>
  <si>
    <t>4604653272461</t>
  </si>
  <si>
    <t>ФАСАД БАТТС ЭКСТРА 1000x600x200 пач.</t>
  </si>
  <si>
    <t>266550</t>
  </si>
  <si>
    <t>4604653265807</t>
  </si>
  <si>
    <t>ФАСАД БАТТС ЭКСТРА 1200x600x150 пач.</t>
  </si>
  <si>
    <t>239503</t>
  </si>
  <si>
    <t>4604653270474</t>
  </si>
  <si>
    <t>ФАСАД БАТТС ЭКСТРА 1000x600x150 пач.</t>
  </si>
  <si>
    <t>239492</t>
  </si>
  <si>
    <t>4604653266163</t>
  </si>
  <si>
    <t>ФАСАД БАТТС ЭКСТРА 1200x600x120 пач.</t>
  </si>
  <si>
    <t>240021</t>
  </si>
  <si>
    <t>4604653272980</t>
  </si>
  <si>
    <t>ФАСАД БАТТС ЭКСТРА 1000x600x120 пач.</t>
  </si>
  <si>
    <t>239491</t>
  </si>
  <si>
    <t>4604653268136</t>
  </si>
  <si>
    <t>4604653265791</t>
  </si>
  <si>
    <t>ФАСАД БАТТС ЭКСТРА 1200x600x100 48пач./пал.</t>
  </si>
  <si>
    <t>245121</t>
  </si>
  <si>
    <t>ФАСАД БАТТС ЭКСТРА 1200x600x100 пач.</t>
  </si>
  <si>
    <t>239501</t>
  </si>
  <si>
    <t>4604653273994</t>
  </si>
  <si>
    <t>4604653269539</t>
  </si>
  <si>
    <t>ФАСАД БАТТС ЭКСТРА 1000x600x100 48пач./пал.</t>
  </si>
  <si>
    <t>270666</t>
  </si>
  <si>
    <t>4604653268044</t>
  </si>
  <si>
    <t>ФАСАД БАТТС ЭКСТРА 1000x600x100 24пач./пал.</t>
  </si>
  <si>
    <t>243738</t>
  </si>
  <si>
    <t>ФАСАД БАТТС ЭКСТРА 1000x600x100 пач.</t>
  </si>
  <si>
    <t>239490</t>
  </si>
  <si>
    <t>4604653269034</t>
  </si>
  <si>
    <t>4604653265784</t>
  </si>
  <si>
    <t>ФАСАД БАТТС ЭКСТРА 1200x600x50 48пач./пал.</t>
  </si>
  <si>
    <t>248545</t>
  </si>
  <si>
    <t>ФАСАД БАТТС ЭКСТРА 1200x600x50 пач.</t>
  </si>
  <si>
    <t>239499</t>
  </si>
  <si>
    <t>4604653273987</t>
  </si>
  <si>
    <t>4604653266989</t>
  </si>
  <si>
    <t>270599</t>
  </si>
  <si>
    <t>4604653269522</t>
  </si>
  <si>
    <t>244246</t>
  </si>
  <si>
    <t>Теплоизоляция фасадных систем с наружными штукатурными слоями (двойной плотности)</t>
  </si>
  <si>
    <t>ФАСАД БАТТС Д ОПТИМА</t>
  </si>
  <si>
    <t>4604653274137</t>
  </si>
  <si>
    <t>270810</t>
  </si>
  <si>
    <t>4604653272805</t>
  </si>
  <si>
    <t>ФАСАД БАТТС Д ОПТИМА 1000x600x200 пач.</t>
  </si>
  <si>
    <t>248361</t>
  </si>
  <si>
    <t>4604653271075</t>
  </si>
  <si>
    <t>259947</t>
  </si>
  <si>
    <t>4604653272799</t>
  </si>
  <si>
    <t>ФАСАД БАТТС Д ОПТИМА 1000x600x180 пач.</t>
  </si>
  <si>
    <t>257108</t>
  </si>
  <si>
    <t>4604653271051</t>
  </si>
  <si>
    <t>259946</t>
  </si>
  <si>
    <t>4604653272782</t>
  </si>
  <si>
    <t>ФАСАД БАТТС Д ОПТИМА 1000x600x170 пач.</t>
  </si>
  <si>
    <t>243013</t>
  </si>
  <si>
    <t>4604653271037</t>
  </si>
  <si>
    <t>259296</t>
  </si>
  <si>
    <t>4604653272775</t>
  </si>
  <si>
    <t>ФАСАД БАТТС Д ОПТИМА 1000x600x160 пач.</t>
  </si>
  <si>
    <t>242779</t>
  </si>
  <si>
    <t>4604653271020</t>
  </si>
  <si>
    <t>4604653271013</t>
  </si>
  <si>
    <t>264200</t>
  </si>
  <si>
    <t>259291</t>
  </si>
  <si>
    <t>4604653272768</t>
  </si>
  <si>
    <t>4604653272751</t>
  </si>
  <si>
    <t>ФАСАД БАТТС Д ОПТИМА 1000x600x150 32пач./пал.</t>
  </si>
  <si>
    <t>256978</t>
  </si>
  <si>
    <t>ФАСАД БАТТС Д ОПТИМА 1000x600x150 пач.</t>
  </si>
  <si>
    <t>242297</t>
  </si>
  <si>
    <t>4604653270993</t>
  </si>
  <si>
    <t>259290</t>
  </si>
  <si>
    <t>4604653272744</t>
  </si>
  <si>
    <t>ФАСАД БАТТС Д ОПТИМА 1000x600x140 пач.</t>
  </si>
  <si>
    <t>257107</t>
  </si>
  <si>
    <t>4604653270979</t>
  </si>
  <si>
    <t>259289</t>
  </si>
  <si>
    <t>4604653272737</t>
  </si>
  <si>
    <t>ФАСАД БАТТС Д ОПТИМА 1000x600x130 пач.</t>
  </si>
  <si>
    <t>251133</t>
  </si>
  <si>
    <t>4604653270962</t>
  </si>
  <si>
    <t>4604653270955</t>
  </si>
  <si>
    <t>259955</t>
  </si>
  <si>
    <t>259285</t>
  </si>
  <si>
    <t>4604653274144</t>
  </si>
  <si>
    <t>4604653272720</t>
  </si>
  <si>
    <t>ФАСАД БАТТС Д ОПТИМА 1000x600x120 40пач./пал.</t>
  </si>
  <si>
    <t>270807</t>
  </si>
  <si>
    <t>ФАСАД БАТТС Д ОПТИМА 1000x600x120 пач.</t>
  </si>
  <si>
    <t>244102</t>
  </si>
  <si>
    <t>4604653270948</t>
  </si>
  <si>
    <t>4604653270931</t>
  </si>
  <si>
    <t>4604653272713</t>
  </si>
  <si>
    <t>4604653272706</t>
  </si>
  <si>
    <t>ФАСАД БАТТС Д ОПТИМА 1000x600x100 32пач./пал.</t>
  </si>
  <si>
    <t>257942</t>
  </si>
  <si>
    <t>ФАСАД БАТТС Д ОПТИМА 1000x600x100 пач.</t>
  </si>
  <si>
    <t>242197</t>
  </si>
  <si>
    <t>4604653265852</t>
  </si>
  <si>
    <t>ФАСАД БАТТС Д ЭКСТРА 1200x600x200 пач.</t>
  </si>
  <si>
    <t>ФАСАД БАТТС Д ЭКСТРА</t>
  </si>
  <si>
    <t>4604653272867</t>
  </si>
  <si>
    <t>ФАСАД БАТТС Д ЭКСТРА 1000x600x200 пач.</t>
  </si>
  <si>
    <t>240134</t>
  </si>
  <si>
    <t>4604653271235</t>
  </si>
  <si>
    <t>260266</t>
  </si>
  <si>
    <t>4604653272843</t>
  </si>
  <si>
    <t>ФАСАД БАТТС Д ЭКСТРА 1000x600x150 пач.</t>
  </si>
  <si>
    <t>239635</t>
  </si>
  <si>
    <t>4604653271174</t>
  </si>
  <si>
    <t>260028</t>
  </si>
  <si>
    <t>4604653272812</t>
  </si>
  <si>
    <t>ФАСАД БАТТС Д ЭКСТРА 1000x600x120 пач.</t>
  </si>
  <si>
    <t>240128</t>
  </si>
  <si>
    <t>4604653271143</t>
  </si>
  <si>
    <t>4604653271136</t>
  </si>
  <si>
    <t>4604653269188</t>
  </si>
  <si>
    <t>4604653269171</t>
  </si>
  <si>
    <t>ФАСАД БАТТС Д ЭКСТРА 1000x600x100 16пач./пал.</t>
  </si>
  <si>
    <t>249001</t>
  </si>
  <si>
    <t>ФАСАД БАТТС Д ЭКСТРА 1000x600x100 пач.</t>
  </si>
  <si>
    <t>239432</t>
  </si>
  <si>
    <t>4604653270146</t>
  </si>
  <si>
    <t>ВЕНТИ БАТТС ОПТИМА КС 1000x600x100 пач.</t>
  </si>
  <si>
    <t>256822</t>
  </si>
  <si>
    <t>Теплоизоляция навесных фасадных систем с воздушным зазором</t>
  </si>
  <si>
    <t>ВЕНТИ БАТТС ОПТИМА КС</t>
  </si>
  <si>
    <t>4604653248824</t>
  </si>
  <si>
    <t>ВЕНТИ БАТТС КС 1000x600x100 пач.</t>
  </si>
  <si>
    <t>166700</t>
  </si>
  <si>
    <t>ВЕНТИ БАТТС КС</t>
  </si>
  <si>
    <t>4604653269652</t>
  </si>
  <si>
    <t>ВЕНТИ БАТТС Д ОПТИМА КС 1000x600x100 пач.</t>
  </si>
  <si>
    <t>253664</t>
  </si>
  <si>
    <t>Теплоизоляция навесных фасадных систем с воздушным зазором (двойной плотности)</t>
  </si>
  <si>
    <t>ВЕНТИ БАТТС Д ОПТИМА КС</t>
  </si>
  <si>
    <t>4604653250346</t>
  </si>
  <si>
    <t>ВЕНТИ БАТТС Д КС 1000x600x100 пач.</t>
  </si>
  <si>
    <t>ВЕНТИ БАТТС Д КС</t>
  </si>
  <si>
    <t>4604653254740</t>
  </si>
  <si>
    <t>ВЕНТИ БАТТС Н ОПТИМА</t>
  </si>
  <si>
    <t>ВЕНТИ БАТТС Н ОПТИМА 1000x600x150 пач.</t>
  </si>
  <si>
    <t>205049</t>
  </si>
  <si>
    <t>4604653254733</t>
  </si>
  <si>
    <t>ВЕНТИ БАТТС Н ОПТИМА 1000x600x130 пач.</t>
  </si>
  <si>
    <t>213889</t>
  </si>
  <si>
    <t>4604653253415</t>
  </si>
  <si>
    <t>ВЕНТИ БАТТС Н ОПТИМА 1000x600x120 пач. ELA</t>
  </si>
  <si>
    <t>209197</t>
  </si>
  <si>
    <t>4604653253422</t>
  </si>
  <si>
    <t>ВЕНТИ БАТТС Н ОПТИМА 1000x600x120 пач. ZHE,VYB,TRK</t>
  </si>
  <si>
    <t>209212</t>
  </si>
  <si>
    <t>4604653253040</t>
  </si>
  <si>
    <t>ВЕНТИ БАТТС Н ОПТИМА 1000x600x110 пач. ELA</t>
  </si>
  <si>
    <t>270793</t>
  </si>
  <si>
    <t>4604653253033</t>
  </si>
  <si>
    <t>ВЕНТИ БАТТС Н ОПТИМА 1000x600x110 пач. ZHE,VYB,TRK</t>
  </si>
  <si>
    <t>207075</t>
  </si>
  <si>
    <t>4604653253026</t>
  </si>
  <si>
    <t>ВЕНТИ БАТТС Н ОПТИМА 1000x600x100 пач.</t>
  </si>
  <si>
    <t>207074</t>
  </si>
  <si>
    <t>4604653259394</t>
  </si>
  <si>
    <t>ВЕНТИ БАТТС Н ОПТИМА 1000x600x50 пач.</t>
  </si>
  <si>
    <t>207069</t>
  </si>
  <si>
    <t>4604653266811</t>
  </si>
  <si>
    <t>ВЕНТИ БАТТС Н</t>
  </si>
  <si>
    <t>ВЕНТИ БАТТС Н 1000x600x150 пач.</t>
  </si>
  <si>
    <t>176484</t>
  </si>
  <si>
    <t>4604653235800</t>
  </si>
  <si>
    <t>ВЕНТИ БАТТС Н 1000x600x130 пач.</t>
  </si>
  <si>
    <t>39131</t>
  </si>
  <si>
    <t>4604653273628</t>
  </si>
  <si>
    <t>179588</t>
  </si>
  <si>
    <t>4604653235794</t>
  </si>
  <si>
    <t>39130</t>
  </si>
  <si>
    <t>4604653235787</t>
  </si>
  <si>
    <t>ВЕНТИ БАТТС Н 1000x600x110 пач.</t>
  </si>
  <si>
    <t>39129</t>
  </si>
  <si>
    <t>4604653235770</t>
  </si>
  <si>
    <t>4604653273611</t>
  </si>
  <si>
    <t>179587</t>
  </si>
  <si>
    <t>39128</t>
  </si>
  <si>
    <t>4604653273604</t>
  </si>
  <si>
    <t>179575</t>
  </si>
  <si>
    <t>4604653235718</t>
  </si>
  <si>
    <t>39123</t>
  </si>
  <si>
    <t>4604653249296</t>
  </si>
  <si>
    <t>ВЕНТИ БАТТС ОПТИМА 1000x600x180 пач.</t>
  </si>
  <si>
    <t>173807</t>
  </si>
  <si>
    <t>ВЕНТИ БАТТС ОПТИМА</t>
  </si>
  <si>
    <t>ВЕНТИ БАТТС ОПТИМА 1000x600x150 пач.</t>
  </si>
  <si>
    <t>ВЕНТИ БАТТС ОПТИМА 1000x600x120 пач.</t>
  </si>
  <si>
    <t>4604653269287</t>
  </si>
  <si>
    <t>4604653269270</t>
  </si>
  <si>
    <t>4604653269294</t>
  </si>
  <si>
    <t>ВЕНТИ БАТТС ОПТИМА 1000x600x100 24пач./пал.</t>
  </si>
  <si>
    <t>254672</t>
  </si>
  <si>
    <t>254671</t>
  </si>
  <si>
    <t>ВЕНТИ БАТТС ОПТИМА 1000x600x100 пач.</t>
  </si>
  <si>
    <t>254664</t>
  </si>
  <si>
    <t>ВЕНТИ БАТТС ОПТИМА 1000x600x80 пач.</t>
  </si>
  <si>
    <t>ВЕНТИ БАТТС ОПТИМА 1000x600x60 пач.</t>
  </si>
  <si>
    <t>4604653269256</t>
  </si>
  <si>
    <t>4604653269249</t>
  </si>
  <si>
    <t>4604653269263</t>
  </si>
  <si>
    <t>ВЕНТИ БАТТС ОПТИМА 1000x600x50 24пач./пал.</t>
  </si>
  <si>
    <t>254669</t>
  </si>
  <si>
    <t>254668</t>
  </si>
  <si>
    <t>ВЕНТИ БАТТС ОПТИМА 1000x600x50 пач.</t>
  </si>
  <si>
    <t>254660</t>
  </si>
  <si>
    <t>4604653255006</t>
  </si>
  <si>
    <t>204679</t>
  </si>
  <si>
    <t>4604653000767</t>
  </si>
  <si>
    <t>ВЕНТИ БАТТС 1000x600x180 пач.</t>
  </si>
  <si>
    <t>39121</t>
  </si>
  <si>
    <t>ВЕНТИ БАТТС</t>
  </si>
  <si>
    <t>4604653000736</t>
  </si>
  <si>
    <t>ВЕНТИ БАТТС 1000x600x150 пач.</t>
  </si>
  <si>
    <t>39118</t>
  </si>
  <si>
    <t>4604653237798</t>
  </si>
  <si>
    <t>ВЕНТИ БАТТС 1000x600x120 пач.</t>
  </si>
  <si>
    <t>139177</t>
  </si>
  <si>
    <t>4604653269836</t>
  </si>
  <si>
    <t>4604653269805</t>
  </si>
  <si>
    <t>4604653269812</t>
  </si>
  <si>
    <t>ВЕНТИ БАТТС 1000x600x100 24пач./пал.</t>
  </si>
  <si>
    <t>254658</t>
  </si>
  <si>
    <t>254657</t>
  </si>
  <si>
    <t>ВЕНТИ БАТТС 1000x600x100 пач.</t>
  </si>
  <si>
    <t>254637</t>
  </si>
  <si>
    <t>4604653000668</t>
  </si>
  <si>
    <t>ВЕНТИ БАТТС 1000x600x80 пач.</t>
  </si>
  <si>
    <t>39111</t>
  </si>
  <si>
    <t>4604653237781</t>
  </si>
  <si>
    <t>ВЕНТИ БАТТС 1000x600x60 пач.</t>
  </si>
  <si>
    <t>139162</t>
  </si>
  <si>
    <t>4604653269829</t>
  </si>
  <si>
    <t>4604653269782</t>
  </si>
  <si>
    <t>4604653269799</t>
  </si>
  <si>
    <t>ВЕНТИ БАТТС 1000x600x50 24пач./пал.</t>
  </si>
  <si>
    <t>254651</t>
  </si>
  <si>
    <t>254650</t>
  </si>
  <si>
    <t>ВЕНТИ БАТТС 1000x600x50 пач.</t>
  </si>
  <si>
    <t>254635</t>
  </si>
  <si>
    <t>4604653000620</t>
  </si>
  <si>
    <t>ВЕНТИ БАТТС 1000x600x40 пач.</t>
  </si>
  <si>
    <t>74368</t>
  </si>
  <si>
    <t>4604653000613</t>
  </si>
  <si>
    <t>ВЕНТИ БАТТС 1000x600x30 пач. VYB,ELA,TRK</t>
  </si>
  <si>
    <t>66969</t>
  </si>
  <si>
    <t>4604653273529</t>
  </si>
  <si>
    <t>ВЕНТИ БАТТС 1000x600x30 пач. ZHE</t>
  </si>
  <si>
    <t>243228</t>
  </si>
  <si>
    <t>4604653269720</t>
  </si>
  <si>
    <t>ВЕНТИ БАТТС Д ОПТИМА 1000x600x200 пач.</t>
  </si>
  <si>
    <t>210844</t>
  </si>
  <si>
    <t>ВЕНТИ БАТТС Д ОПТИМА</t>
  </si>
  <si>
    <t>4604653269416</t>
  </si>
  <si>
    <t>ВЕНТИ БАТТС Д ОПТИМА 1000x600x160 пач.</t>
  </si>
  <si>
    <t>217505</t>
  </si>
  <si>
    <t>4604653264213</t>
  </si>
  <si>
    <t>4604653254634</t>
  </si>
  <si>
    <t>ВЕНТИ БАТТС Д ОПТИМА 1000x600x150 16пач./пал.</t>
  </si>
  <si>
    <t>233677</t>
  </si>
  <si>
    <t>4604653273598</t>
  </si>
  <si>
    <t>ВЕНТИ БАТТС Д ОПТИМА 1000x600x150 8пач./пал.</t>
  </si>
  <si>
    <t>251134</t>
  </si>
  <si>
    <t>ВЕНТИ БАТТС Д ОПТИМА 1000x600x150 пач.</t>
  </si>
  <si>
    <t>205175</t>
  </si>
  <si>
    <t>4604653265043</t>
  </si>
  <si>
    <t>ВЕНТИ БАТТС Д ОПТИМА 1000x600x120 пач.</t>
  </si>
  <si>
    <t>209162</t>
  </si>
  <si>
    <t>4604653268822</t>
  </si>
  <si>
    <t>4604653253446</t>
  </si>
  <si>
    <t>ВЕНТИ БАТТС Д ОПТИМА 1000x600x100 16пач./пал.</t>
  </si>
  <si>
    <t>247839</t>
  </si>
  <si>
    <t>4604653273574</t>
  </si>
  <si>
    <t>ВЕНТИ БАТТС Д ОПТИМА 1000x600x100 8пач./пал.</t>
  </si>
  <si>
    <t>254198</t>
  </si>
  <si>
    <t>207110</t>
  </si>
  <si>
    <t>ВЕНТИ БАТТС Д</t>
  </si>
  <si>
    <t>4604653208958</t>
  </si>
  <si>
    <t>ВЕНТИ БАТТС Д 1000x600x160 пач.</t>
  </si>
  <si>
    <t>4604653259943</t>
  </si>
  <si>
    <t>4604653208941</t>
  </si>
  <si>
    <t>ВЕНТИ БАТТС Д 1000x600x150 16пач./пал.</t>
  </si>
  <si>
    <t>ВЕНТИ БАТТС Д 1000x600x150 пач.</t>
  </si>
  <si>
    <t>4604653208910</t>
  </si>
  <si>
    <t>ВЕНТИ БАТТС Д 1000x600x120 пач.</t>
  </si>
  <si>
    <t>4604653263179</t>
  </si>
  <si>
    <t>4604653208897</t>
  </si>
  <si>
    <t>ВЕНТИ БАТТС Д 1000x600x100 16пач./пал.</t>
  </si>
  <si>
    <t>4604653207777</t>
  </si>
  <si>
    <t>Средний слой в слоистых кладках</t>
  </si>
  <si>
    <t>КАВИТИ БАТТС</t>
  </si>
  <si>
    <t>4604653264572</t>
  </si>
  <si>
    <t>КАВИТИ БАТТС 1000x600x150 пач. TRK</t>
  </si>
  <si>
    <t>176443</t>
  </si>
  <si>
    <t>КАВИТИ БАТТС 1000x600x150 пач. ZHE,VYB,ELA</t>
  </si>
  <si>
    <t>39029</t>
  </si>
  <si>
    <t>4604653207753</t>
  </si>
  <si>
    <t>КАВИТИ БАТТС 1000x600x130 пач.</t>
  </si>
  <si>
    <t>39027</t>
  </si>
  <si>
    <t>4604653261335</t>
  </si>
  <si>
    <t>4604653207722</t>
  </si>
  <si>
    <t>226818</t>
  </si>
  <si>
    <t>39024</t>
  </si>
  <si>
    <t>4604653261359</t>
  </si>
  <si>
    <t>4604653207678</t>
  </si>
  <si>
    <t>226811</t>
  </si>
  <si>
    <t>39019</t>
  </si>
  <si>
    <t>4604653208378</t>
  </si>
  <si>
    <t>ФЛОР БАТТС И 1000x600x150 пач.</t>
  </si>
  <si>
    <t>Тепло- и звукоизоляция полов</t>
  </si>
  <si>
    <t>ФЛОР БАТТС И</t>
  </si>
  <si>
    <t>4604653208323</t>
  </si>
  <si>
    <t>ФЛОР БАТТС И 1000x600x100 пач.</t>
  </si>
  <si>
    <t>ФЛОР БАТТС И 1000x600x80 пач.</t>
  </si>
  <si>
    <t>4604653208279</t>
  </si>
  <si>
    <t>ФЛОР БАТТС И 1000x600x50 пач.</t>
  </si>
  <si>
    <t>4604653208187</t>
  </si>
  <si>
    <t>ФЛОР БАТТС 1000x600x150 пач.</t>
  </si>
  <si>
    <t>ФЛОР БАТТС</t>
  </si>
  <si>
    <t>4604653208132</t>
  </si>
  <si>
    <t>ФЛОР БАТТС 1000x600x100 пач.</t>
  </si>
  <si>
    <t>4604653208118</t>
  </si>
  <si>
    <t>ФЛОР БАТТС 1000x600x80 пач.</t>
  </si>
  <si>
    <t>4604653262912</t>
  </si>
  <si>
    <t>4604653208088</t>
  </si>
  <si>
    <t>ФЛОР БАТТС 1000x600x50 48пач./пал.</t>
  </si>
  <si>
    <t>4604653273000</t>
  </si>
  <si>
    <t>ФЛОР БАТТС 1000x600x50 24пач./пал.</t>
  </si>
  <si>
    <t>ФЛОР БАТТС 1000x600x50 пач.</t>
  </si>
  <si>
    <t>4604653208071</t>
  </si>
  <si>
    <t>ФЛОР БАТТС 1000x600x40 пач.</t>
  </si>
  <si>
    <t>4604653208064</t>
  </si>
  <si>
    <t>ФЛОР БАТТС 1000x600x30 пач.</t>
  </si>
  <si>
    <t>4604653259851</t>
  </si>
  <si>
    <t>4604653208040</t>
  </si>
  <si>
    <t>Звукоизоляция перегородок, облицовок, перекрытий и потолков</t>
  </si>
  <si>
    <t>АКУСТИК БАТТС ПРО КС</t>
  </si>
  <si>
    <t>4604653243881</t>
  </si>
  <si>
    <t>АКУСТИК БАТТС ПРО КС 1000x600x50 пач.</t>
  </si>
  <si>
    <t>155293</t>
  </si>
  <si>
    <t>4604653237866</t>
  </si>
  <si>
    <t>АКУСТИК БАТТС ПРО 1000x600x100 пач.</t>
  </si>
  <si>
    <t>155248</t>
  </si>
  <si>
    <t>АКУСТИК БАТТС ПРО</t>
  </si>
  <si>
    <t>4604653237835</t>
  </si>
  <si>
    <t>АКУСТИК БАТТС ПРО 1000x600x75 пач.</t>
  </si>
  <si>
    <t>155245</t>
  </si>
  <si>
    <t>4604653237804</t>
  </si>
  <si>
    <t>АКУСТИК БАТТС ПРО 1000x600x50 пач.</t>
  </si>
  <si>
    <t>155242</t>
  </si>
  <si>
    <t>4604653264749</t>
  </si>
  <si>
    <t>4604653263018</t>
  </si>
  <si>
    <t>АКУСТИК БАТТС Ультратонкий</t>
  </si>
  <si>
    <t>236227</t>
  </si>
  <si>
    <t>АКУСТИК БАТТС Ультратонкий 1000x600x27 пач.</t>
  </si>
  <si>
    <t>228342</t>
  </si>
  <si>
    <t>4604653100139</t>
  </si>
  <si>
    <t>АКУСТИК БАТТС 1000x600x150 пач.</t>
  </si>
  <si>
    <t>АКУСТИК БАТТС</t>
  </si>
  <si>
    <t>4604653259516</t>
  </si>
  <si>
    <t>4604653100092</t>
  </si>
  <si>
    <t>АКУСТИК БАТТС 1000x600x100 пач.</t>
  </si>
  <si>
    <t>4604653100078</t>
  </si>
  <si>
    <t>АКУСТИК БАТТС 1000x600x75 пач.</t>
  </si>
  <si>
    <t>4604653100047</t>
  </si>
  <si>
    <t>АКУСТИК БАТТС 1000x600x60 пач.</t>
  </si>
  <si>
    <t>4604653259509</t>
  </si>
  <si>
    <t>4604653100221</t>
  </si>
  <si>
    <t>АКУСТИК БАТТС 1000x600x50 пач.</t>
  </si>
  <si>
    <t>4604653252449</t>
  </si>
  <si>
    <t>АКУСТИК БАТТС 1000x600x40 пач.</t>
  </si>
  <si>
    <t>4604653260406</t>
  </si>
  <si>
    <t>4604653260390</t>
  </si>
  <si>
    <t>КАМИН БАТТС 1000x600x30 38пач./пал.</t>
  </si>
  <si>
    <t>223361</t>
  </si>
  <si>
    <t>Теплоизоляция плоских поверхностей каминов, печей</t>
  </si>
  <si>
    <t>КАМИН БАТТС</t>
  </si>
  <si>
    <t>КАМИН БАТТС 1000x600x30 пач.</t>
  </si>
  <si>
    <t>223355</t>
  </si>
  <si>
    <t>Теплоизоляция для стен в бане и сауне</t>
  </si>
  <si>
    <t>САУНА БАТТС</t>
  </si>
  <si>
    <t>4604653259813</t>
  </si>
  <si>
    <t>4604653248060</t>
  </si>
  <si>
    <t>САУНА БАТТС 1000x600x50 12пач./пал. VYB</t>
  </si>
  <si>
    <t>222998</t>
  </si>
  <si>
    <t>САУНА БАТТС 1000x600x50 12пач./пал. ZHE</t>
  </si>
  <si>
    <t>222937</t>
  </si>
  <si>
    <t>САУНА БАТТС 1000x600x50 пач. VYB</t>
  </si>
  <si>
    <t>204341</t>
  </si>
  <si>
    <t>САУНА БАТТС 1000x600x50 пач. ZHE</t>
  </si>
  <si>
    <t>158586</t>
  </si>
  <si>
    <t>4604653266613</t>
  </si>
  <si>
    <t>4604653266583</t>
  </si>
  <si>
    <t>Теплоизоляция трехслойных стен, выполненных полностью или частично из мелкоштучных материалов, стен с отделкой сайдингом, каркасных стен, мансард, скатных кровель, полов, перекрытий</t>
  </si>
  <si>
    <t>ЛАЙТ БАТТС ЭКСТРА</t>
  </si>
  <si>
    <t>ЛАЙТ БАТТС ЭКСТРА 1000x600x100 пач.</t>
  </si>
  <si>
    <t>240906</t>
  </si>
  <si>
    <t>4604653266620</t>
  </si>
  <si>
    <t>4604653266576</t>
  </si>
  <si>
    <t>ЛАЙТ БАТТС ЭКСТРА 1000x600x50 пач.</t>
  </si>
  <si>
    <t>240902</t>
  </si>
  <si>
    <t>4604653248145</t>
  </si>
  <si>
    <t>4604653248138</t>
  </si>
  <si>
    <t>1200x1200</t>
  </si>
  <si>
    <t>ЛАЙТ БАТТС СКАНДИК 1200x600x150 20пач./пал.</t>
  </si>
  <si>
    <t>174964</t>
  </si>
  <si>
    <t>Теплоизоляция стен с отделкой сайдингом, каркасных стен, мансард, скатных кровель, полов, перекрытий</t>
  </si>
  <si>
    <t>ЛАЙТ БАТТС СКАНДИК</t>
  </si>
  <si>
    <t>4604653250339</t>
  </si>
  <si>
    <t>4604653236401</t>
  </si>
  <si>
    <t>ЛАЙТ БАТТС СКАНДИК 1200x600x100 24пач./пал.</t>
  </si>
  <si>
    <t>171956</t>
  </si>
  <si>
    <t>4604653249180</t>
  </si>
  <si>
    <t>4604653236371</t>
  </si>
  <si>
    <t>ЛАЙТ БАТТС СКАНДИК 800x600x100 36пач./пал.</t>
  </si>
  <si>
    <t>171943</t>
  </si>
  <si>
    <t>4604653237576</t>
  </si>
  <si>
    <t>4604653237569</t>
  </si>
  <si>
    <t>ЛАЙТ БАТТС СКАНДИК 800x600x50 24пач./пал.</t>
  </si>
  <si>
    <t>132919</t>
  </si>
  <si>
    <t>4604653000323</t>
  </si>
  <si>
    <t>ЛАЙТ БАТТС 1000x600x200 пач.</t>
  </si>
  <si>
    <t>69075</t>
  </si>
  <si>
    <t>ЛАЙТ БАТТС</t>
  </si>
  <si>
    <t>4604653000279</t>
  </si>
  <si>
    <t>ЛАЙТ БАТТС 1000x600x150 пач.</t>
  </si>
  <si>
    <t>69063</t>
  </si>
  <si>
    <t>4604653259523</t>
  </si>
  <si>
    <t>4604653000224</t>
  </si>
  <si>
    <t>ЛАЙТ БАТТС 1000x600x100 пач.</t>
  </si>
  <si>
    <t>58176</t>
  </si>
  <si>
    <t>4604653255112</t>
  </si>
  <si>
    <t>4604653000170</t>
  </si>
  <si>
    <t>ЛАЙТ БАТТС 1000x600x50 пач.</t>
  </si>
  <si>
    <t>58172</t>
  </si>
  <si>
    <t>руб./м3 
без НДС</t>
  </si>
  <si>
    <t>руб./м3 
с НДС 20%</t>
  </si>
  <si>
    <t>руб./м2 
с НДС 20%</t>
  </si>
  <si>
    <t>руб./м2 
без НДС</t>
  </si>
  <si>
    <t>МАШИНА 90 м3 (расчётная вместимость)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</si>
  <si>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</si>
  <si>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</si>
  <si>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</si>
  <si>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</si>
  <si>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</si>
  <si>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 xml:space="preserve">ROCKWOOL Russia - ООО "РОКВУЛ" </t>
  </si>
  <si>
    <t xml:space="preserve">ПРАЙС-ЛИСТ НА ТЕПЛОИЗОЛЯЦИОННУЮ ПРОДУКЦИЮ </t>
  </si>
  <si>
    <t>шт.</t>
  </si>
  <si>
    <t>кор.</t>
  </si>
  <si>
    <t xml:space="preserve">Тарельчатый Элемент GOK-425 </t>
  </si>
  <si>
    <t>259654</t>
  </si>
  <si>
    <t>Дополнительные комплектующие</t>
  </si>
  <si>
    <t>Тарельчатый Элемент GOK-385</t>
  </si>
  <si>
    <t>259653</t>
  </si>
  <si>
    <t xml:space="preserve">Тарельчатый Элемент GOK-325 </t>
  </si>
  <si>
    <t>259652</t>
  </si>
  <si>
    <t>Тарельчатый Элемент GOK-285</t>
  </si>
  <si>
    <t>259650</t>
  </si>
  <si>
    <t>рул.</t>
  </si>
  <si>
    <t>Бутиловая соединительная лента 15мм х 1мм х 30 м (13 рул./кор.)</t>
  </si>
  <si>
    <t>258421</t>
  </si>
  <si>
    <t>Дефлектор тип Д160</t>
  </si>
  <si>
    <t>195808</t>
  </si>
  <si>
    <t>Дефлектор тип Д75</t>
  </si>
  <si>
    <t>193630</t>
  </si>
  <si>
    <t>Дорожка серая ПВХ Walkway Puzzle  0.6 x 0.6м</t>
  </si>
  <si>
    <t>215677</t>
  </si>
  <si>
    <t>Полиуретановый герметик Tytan Industry PU 40 серый 600 мл (12 шт./кор.)</t>
  </si>
  <si>
    <t>242620</t>
  </si>
  <si>
    <t>ROCKclip 160х450 кровельная воронка с нагрев эл-том</t>
  </si>
  <si>
    <t>257373</t>
  </si>
  <si>
    <t>Кровельные воронки с листвоуловителем и обжимным фланцем</t>
  </si>
  <si>
    <t>ROCKclip 110х450 кровельная воронка с нагрев эл-том</t>
  </si>
  <si>
    <t>64529</t>
  </si>
  <si>
    <t>ROCKclip 110х165 кровельная воронка с нагрев эл-том</t>
  </si>
  <si>
    <t>73318</t>
  </si>
  <si>
    <t>ROCKclip 090х450 кровельная воронка с нагрев эл-том</t>
  </si>
  <si>
    <t>57962</t>
  </si>
  <si>
    <t>ROCKclip 110х450 кровельная воронка без нагрев эл-та</t>
  </si>
  <si>
    <t>61530</t>
  </si>
  <si>
    <t>ROCKclip 110х165 кровельная воронка без нагрев эл-та</t>
  </si>
  <si>
    <t>60363</t>
  </si>
  <si>
    <t>ROCKclip 090х450 кровельная воронка без нагрев эл-та</t>
  </si>
  <si>
    <t>102266</t>
  </si>
  <si>
    <t>Тарельчатый элемент Тип 2/CV</t>
  </si>
  <si>
    <t>40438</t>
  </si>
  <si>
    <t>Стальной тарельчатый элемент ROCKclip</t>
  </si>
  <si>
    <t>Тарельчатый элемент Тип 1/C</t>
  </si>
  <si>
    <t>165736</t>
  </si>
  <si>
    <t>Винт 5.5x35</t>
  </si>
  <si>
    <t>117036</t>
  </si>
  <si>
    <t xml:space="preserve">Винт ROCKclip крепления прижимной рейки в сэндвич-панель </t>
  </si>
  <si>
    <t>Рейка прижимная стальная 3000х20х1.2 мм</t>
  </si>
  <si>
    <t>40413</t>
  </si>
  <si>
    <t>Рейки</t>
  </si>
  <si>
    <t>Рейка стальная Тип 2 3000х31х1.5мм</t>
  </si>
  <si>
    <t>217473</t>
  </si>
  <si>
    <t>Рейка стальная Тип 1 3000х31х1.5мм</t>
  </si>
  <si>
    <t>217472</t>
  </si>
  <si>
    <t>Рейка прижимная краевая 3000х32х3.0 мм</t>
  </si>
  <si>
    <t>40412</t>
  </si>
  <si>
    <t>Рейка прижимная алюминиевая 3000х27х3.0 мм</t>
  </si>
  <si>
    <t>40414</t>
  </si>
  <si>
    <t>Анкерная гильза 60</t>
  </si>
  <si>
    <t>40416</t>
  </si>
  <si>
    <t>Анкерная гильза ROCKclip concrete для бетонного основания</t>
  </si>
  <si>
    <t>Анкерная гильза 45</t>
  </si>
  <si>
    <t>40415</t>
  </si>
  <si>
    <t>Забивной анкер CN 5.0 x 85</t>
  </si>
  <si>
    <t>102263</t>
  </si>
  <si>
    <t>Забивной анкер</t>
  </si>
  <si>
    <t>Забивной анкер CN 5.0 x 75</t>
  </si>
  <si>
    <t>102261</t>
  </si>
  <si>
    <t>Забивной анкер CN 5.0 x 65</t>
  </si>
  <si>
    <t>102256</t>
  </si>
  <si>
    <t>193629</t>
  </si>
  <si>
    <t>Винт ROCKclip для бетонного основания (без анкерной гильзы)</t>
  </si>
  <si>
    <t>193628</t>
  </si>
  <si>
    <t>193645</t>
  </si>
  <si>
    <t>193627</t>
  </si>
  <si>
    <t>122323</t>
  </si>
  <si>
    <t>Остроконечный винт ROCKclip для бетонного основания (в анкерную гильзу)</t>
  </si>
  <si>
    <t>125910</t>
  </si>
  <si>
    <t>40430</t>
  </si>
  <si>
    <t>40429</t>
  </si>
  <si>
    <t>40427</t>
  </si>
  <si>
    <t>40425</t>
  </si>
  <si>
    <t>251648</t>
  </si>
  <si>
    <t>Сверлоконечный винт ROCKclip для стального профнастила толщиной 0.75-2.5мм</t>
  </si>
  <si>
    <t>100939</t>
  </si>
  <si>
    <t>90185</t>
  </si>
  <si>
    <t>55073</t>
  </si>
  <si>
    <t>52559</t>
  </si>
  <si>
    <t>40408</t>
  </si>
  <si>
    <t>40406</t>
  </si>
  <si>
    <t>193587</t>
  </si>
  <si>
    <t>193585</t>
  </si>
  <si>
    <t>193583</t>
  </si>
  <si>
    <t>193582</t>
  </si>
  <si>
    <t>193580</t>
  </si>
  <si>
    <t>193644</t>
  </si>
  <si>
    <t>193643</t>
  </si>
  <si>
    <t>193641</t>
  </si>
  <si>
    <t>193638</t>
  </si>
  <si>
    <t>193637</t>
  </si>
  <si>
    <t>193635</t>
  </si>
  <si>
    <t>193633</t>
  </si>
  <si>
    <t>193449</t>
  </si>
  <si>
    <t>209214</t>
  </si>
  <si>
    <t>163831</t>
  </si>
  <si>
    <t>122315</t>
  </si>
  <si>
    <t>122169</t>
  </si>
  <si>
    <t>77736</t>
  </si>
  <si>
    <t>122314</t>
  </si>
  <si>
    <t>40384</t>
  </si>
  <si>
    <t>72583</t>
  </si>
  <si>
    <t>121278</t>
  </si>
  <si>
    <t>122178</t>
  </si>
  <si>
    <t>72393</t>
  </si>
  <si>
    <t>71281</t>
  </si>
  <si>
    <t>76773</t>
  </si>
  <si>
    <t>122312</t>
  </si>
  <si>
    <t>40386</t>
  </si>
  <si>
    <t>ROCKbarrier</t>
  </si>
  <si>
    <t>40409</t>
  </si>
  <si>
    <t>Пароизоляционная пленка ROCKbarrier</t>
  </si>
  <si>
    <t>Жесть с нанесенным ПВХ 2000х1000</t>
  </si>
  <si>
    <t>102267</t>
  </si>
  <si>
    <t>97353</t>
  </si>
  <si>
    <t>207630</t>
  </si>
  <si>
    <t>206730</t>
  </si>
  <si>
    <t>м</t>
  </si>
  <si>
    <t>Профиль ROCKWOOL деформационный плоскостной (2.5 м.п.)</t>
  </si>
  <si>
    <t>176478</t>
  </si>
  <si>
    <t>Профиль ROCKWOOL (деформационный)</t>
  </si>
  <si>
    <t>3. Компоненты штукатурных фасадных систем (система "ROCKFACADE")</t>
  </si>
  <si>
    <t>Профиль ROCKWOOL примыкающий самоклеющийся (с сеткой) 9мм (2.4 м.п.)</t>
  </si>
  <si>
    <t>40324</t>
  </si>
  <si>
    <t>Профиль ROCKWOOL (примыкания)</t>
  </si>
  <si>
    <t>190094</t>
  </si>
  <si>
    <t>Профиль ROCKWOOL (угловой)</t>
  </si>
  <si>
    <t>Профиль-капельник ROCKWOOL (с открытым капельником) ПВХ с сеткой (2.5 м.п.)</t>
  </si>
  <si>
    <t>190097</t>
  </si>
  <si>
    <t>Профиль ROCKWOOL угловой армирующий с сеткой 10х15 (2.5 м.п.)</t>
  </si>
  <si>
    <t>40326</t>
  </si>
  <si>
    <t>шт</t>
  </si>
  <si>
    <t>Профиль (цокольный)</t>
  </si>
  <si>
    <t>Профиль цокольный 150мм алюминиевый</t>
  </si>
  <si>
    <t>40345</t>
  </si>
  <si>
    <t>Профиль цокольный 140мм алюминиевый</t>
  </si>
  <si>
    <t>171441</t>
  </si>
  <si>
    <t>Профиль цокольный 120мм алюминиевый</t>
  </si>
  <si>
    <t>171438</t>
  </si>
  <si>
    <t>Профиль цокольный 100мм алюминиевый</t>
  </si>
  <si>
    <t>Профиль цокольный 80мм алюминиевый</t>
  </si>
  <si>
    <t>Профиль цокольный 50мм алюминиевый</t>
  </si>
  <si>
    <t>155373</t>
  </si>
  <si>
    <t>233577</t>
  </si>
  <si>
    <t>229006</t>
  </si>
  <si>
    <t>155371</t>
  </si>
  <si>
    <t>114791</t>
  </si>
  <si>
    <t>155370</t>
  </si>
  <si>
    <t>155369</t>
  </si>
  <si>
    <t>155368</t>
  </si>
  <si>
    <t>155366</t>
  </si>
  <si>
    <t>234427</t>
  </si>
  <si>
    <t>234422</t>
  </si>
  <si>
    <t>206537</t>
  </si>
  <si>
    <t>233578</t>
  </si>
  <si>
    <t>115548</t>
  </si>
  <si>
    <t>207915</t>
  </si>
  <si>
    <t>114790</t>
  </si>
  <si>
    <t>234418</t>
  </si>
  <si>
    <t>115543</t>
  </si>
  <si>
    <t>234410</t>
  </si>
  <si>
    <t>кан.</t>
  </si>
  <si>
    <t>Декоративная штукатурка силиконовая ROCKdecorsil</t>
  </si>
  <si>
    <t>40173</t>
  </si>
  <si>
    <t>40139</t>
  </si>
  <si>
    <t>40176</t>
  </si>
  <si>
    <t>60742</t>
  </si>
  <si>
    <t>л</t>
  </si>
  <si>
    <t>бан.</t>
  </si>
  <si>
    <t>ROCKsil, интенсивные оттенки</t>
  </si>
  <si>
    <t>Краска силиконовая ROCKsil</t>
  </si>
  <si>
    <t>ROCKsil, насыщенные оттенки</t>
  </si>
  <si>
    <t>ROCKsil, средние оттенки</t>
  </si>
  <si>
    <t>ROCKsil, светлые оттенки</t>
  </si>
  <si>
    <t>221877</t>
  </si>
  <si>
    <t>меш.</t>
  </si>
  <si>
    <t>ROCKdecor Optima S 2.0</t>
  </si>
  <si>
    <t>243194</t>
  </si>
  <si>
    <t>Декоративная штукатурка минеральная ROCKdecor</t>
  </si>
  <si>
    <t>ROCKdecor Optima S 1.5</t>
  </si>
  <si>
    <t>266523</t>
  </si>
  <si>
    <t>ROCKdecor Optima D 2.0</t>
  </si>
  <si>
    <t>266526</t>
  </si>
  <si>
    <t>ROCKdecor S 2.0</t>
  </si>
  <si>
    <t>114950</t>
  </si>
  <si>
    <t>ROCKdecor S 1.5</t>
  </si>
  <si>
    <t>114469</t>
  </si>
  <si>
    <t>ROCKdecor D 3.0</t>
  </si>
  <si>
    <t>114948</t>
  </si>
  <si>
    <t>ROCKdecor D 2.0</t>
  </si>
  <si>
    <t>114946</t>
  </si>
  <si>
    <t>Армирующая сетка ROCKfiber</t>
  </si>
  <si>
    <t>ROCKfiber-B сетка фасадная (Россия)</t>
  </si>
  <si>
    <t>231635</t>
  </si>
  <si>
    <t>Грунтовки ROCKforce и ROCKprimer</t>
  </si>
  <si>
    <t>ROCKprimer, белый</t>
  </si>
  <si>
    <t>117245</t>
  </si>
  <si>
    <t>ROCKforce грунтовка пропитывающая</t>
  </si>
  <si>
    <t>40112</t>
  </si>
  <si>
    <t xml:space="preserve">ROCKmortar Optima армирующе-клеевой состав </t>
  </si>
  <si>
    <t>226585</t>
  </si>
  <si>
    <t>Армирующая шпаклевка ROCKmortar</t>
  </si>
  <si>
    <t xml:space="preserve">ROCKmortar армирующе-клеевой состав </t>
  </si>
  <si>
    <t>40121</t>
  </si>
  <si>
    <t>ROCKglue Optima клей для минеральной ваты</t>
  </si>
  <si>
    <t>226584</t>
  </si>
  <si>
    <t>Клей ROCKglue</t>
  </si>
  <si>
    <t>ROCKglue клей для минеральной ваты</t>
  </si>
  <si>
    <t>75586</t>
  </si>
  <si>
    <t xml:space="preserve">Связь кладки MV 300/7 </t>
  </si>
  <si>
    <t>266796</t>
  </si>
  <si>
    <t>Гибкая связь</t>
  </si>
  <si>
    <t>Вентиляционная коробочка</t>
  </si>
  <si>
    <t>266793</t>
  </si>
  <si>
    <t>266792</t>
  </si>
  <si>
    <t>266790</t>
  </si>
  <si>
    <t>Гибкая связь МГС 5MS  E4*140</t>
  </si>
  <si>
    <t>266789</t>
  </si>
  <si>
    <t>266788</t>
  </si>
  <si>
    <t>266787</t>
  </si>
  <si>
    <t>244715</t>
  </si>
  <si>
    <t>244714</t>
  </si>
  <si>
    <t>260154</t>
  </si>
  <si>
    <t>244707</t>
  </si>
  <si>
    <t>244704</t>
  </si>
  <si>
    <t>244687</t>
  </si>
  <si>
    <t>244681</t>
  </si>
  <si>
    <t>244675</t>
  </si>
  <si>
    <t>165197</t>
  </si>
  <si>
    <t>165196</t>
  </si>
  <si>
    <t>165195</t>
  </si>
  <si>
    <t>165194</t>
  </si>
  <si>
    <t>165193</t>
  </si>
  <si>
    <t>165192</t>
  </si>
  <si>
    <t>165165</t>
  </si>
  <si>
    <t>165164</t>
  </si>
  <si>
    <t>191851</t>
  </si>
  <si>
    <t>227229</t>
  </si>
  <si>
    <t>121183</t>
  </si>
  <si>
    <t>121181</t>
  </si>
  <si>
    <t>121180</t>
  </si>
  <si>
    <t>121179</t>
  </si>
  <si>
    <t>121177</t>
  </si>
  <si>
    <t>121175</t>
  </si>
  <si>
    <t>121174</t>
  </si>
  <si>
    <t>121173</t>
  </si>
  <si>
    <t>121192</t>
  </si>
  <si>
    <t>222353</t>
  </si>
  <si>
    <t>121191</t>
  </si>
  <si>
    <t>121190</t>
  </si>
  <si>
    <t>121189</t>
  </si>
  <si>
    <t>121188</t>
  </si>
  <si>
    <t>121186</t>
  </si>
  <si>
    <t>121185</t>
  </si>
  <si>
    <t>121178</t>
  </si>
  <si>
    <t>121102</t>
  </si>
  <si>
    <t>Уплотнительная лента ROCKWOOL 50 мм (20 м.п.)</t>
  </si>
  <si>
    <t>219064</t>
  </si>
  <si>
    <t>Лента уплотнительная самоклеящаяся</t>
  </si>
  <si>
    <t>Алюминиевая клейкая лента ROCKWOOL 100 мм (40 м.п.)</t>
  </si>
  <si>
    <t>203042</t>
  </si>
  <si>
    <t>Алюминиевая клейкая лента ROCKWOOL 50 мм (40 м.п.)</t>
  </si>
  <si>
    <t>203041</t>
  </si>
  <si>
    <t>Гидро-пароизоляция ROCKWOOL® (70 м2/уп.)</t>
  </si>
  <si>
    <t>261498</t>
  </si>
  <si>
    <t xml:space="preserve">Пароизоляция </t>
  </si>
  <si>
    <t>Пароизоляция ROCKWOOL® для кровель, стен, потолка (30 м2/уп.)</t>
  </si>
  <si>
    <t>261484</t>
  </si>
  <si>
    <t>Пароизоляция ROCKWOOL® для кровель, стен, потолка (70 м2/уп.)</t>
  </si>
  <si>
    <t>261482</t>
  </si>
  <si>
    <t>Мембрана</t>
  </si>
  <si>
    <t>261489</t>
  </si>
  <si>
    <t>261488</t>
  </si>
  <si>
    <t>261497</t>
  </si>
  <si>
    <t>261492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</si>
  <si>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</si>
  <si>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</si>
  <si>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</si>
  <si>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</si>
  <si>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</si>
  <si>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</si>
  <si>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 xml:space="preserve">ПРАЙС-ЛИСТ НА СОПУТСТВУЮЩУЮ ПРОДУКЦИЮ </t>
  </si>
  <si>
    <t xml:space="preserve">ПРАЙС-ЛИСТ НА ПРОДУКЦИЮ </t>
  </si>
  <si>
    <t>Прайс-лист</t>
  </si>
  <si>
    <t>ТЕПЛОИЗОЛЯЦИОННАЯ ПРОДУКЦИЯ</t>
  </si>
  <si>
    <t>СОПУТСТВУЮЩАЯ ПРОДУКЦИЯ</t>
  </si>
  <si>
    <t>Лента алюминиевая</t>
  </si>
  <si>
    <t>75,40-250 мм с шагом 10 мм</t>
  </si>
  <si>
    <t>75,40-200 мм с шагом 10 мм</t>
  </si>
  <si>
    <t>27 мм</t>
  </si>
  <si>
    <t>1000х600</t>
  </si>
  <si>
    <t>ДА</t>
  </si>
  <si>
    <t>1200х1000</t>
  </si>
  <si>
    <t>2000х1200</t>
  </si>
  <si>
    <t>2400х1200</t>
  </si>
  <si>
    <t>1200х600</t>
  </si>
  <si>
    <t>50-250 мм
с шагом 10 мм</t>
  </si>
  <si>
    <t>50-200 мм 
с шагом 10 мм</t>
  </si>
  <si>
    <t>25,30-200 мм 
с шагом 10 мм</t>
  </si>
  <si>
    <t>50-250 мм 
с шагом 10 мм</t>
  </si>
  <si>
    <t>800х600</t>
  </si>
  <si>
    <t>60-230 мм с шагом 10 мм</t>
  </si>
  <si>
    <t>60-250 мм с шагом 10 мм</t>
  </si>
  <si>
    <t>40-200 мм с шагом 10 мм</t>
  </si>
  <si>
    <t>40-250 мм с шагом 10 мм</t>
  </si>
  <si>
    <t>40-230 мм с шагом 10 мм</t>
  </si>
  <si>
    <t>80-250 мм с шагом 10 мм</t>
  </si>
  <si>
    <t>25,30-250 мм с шагом 10 мм</t>
  </si>
  <si>
    <t>50-250 мм с шагом 10 мм</t>
  </si>
  <si>
    <t>50-200 мм с шагом 10 мм</t>
  </si>
  <si>
    <t>75,50-200 мм с шагом 10 мм</t>
  </si>
  <si>
    <t>Размер плиты</t>
  </si>
  <si>
    <t>Толщины</t>
  </si>
  <si>
    <t>50-180 мм с шагом 10 мм</t>
  </si>
  <si>
    <t>100-200 мм с шагом 10 мм</t>
  </si>
  <si>
    <t>30-250 мм с шагом 10 мм</t>
  </si>
  <si>
    <t>80-200 мм с шагом 10 мм</t>
  </si>
  <si>
    <t>100-250 мм с шагом 10 мм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</si>
  <si>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</si>
  <si>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</si>
  <si>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</si>
  <si>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30 мм</t>
  </si>
  <si>
    <t>50,100 мм</t>
  </si>
  <si>
    <t>100,150 мм</t>
  </si>
  <si>
    <t>Галтель (РУФ БАТТС В ОПТИМА) 1000x100/100</t>
  </si>
  <si>
    <t>Основной Уклон A ЭКСТРА 1000x600x5/20</t>
  </si>
  <si>
    <t>Основной Уклон A ОПТИМА 1000x600x20/35</t>
  </si>
  <si>
    <t>Элемент A 600 1000x600x20/40</t>
  </si>
  <si>
    <t>Возможности производства</t>
  </si>
  <si>
    <t>2. Возможности производства системы РУФУКЛОН полностью указаны в Прайс-листе.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</si>
  <si>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</si>
  <si>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</si>
  <si>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по запросу</t>
  </si>
  <si>
    <t>Мембрана ROCKWOOL® для стен (70 м2/уп.)</t>
  </si>
  <si>
    <t>Мембрана ROCKWOOL® для стен (30 м2/уп.)</t>
  </si>
  <si>
    <t>Мембрана ROCKWOOL® для кровель (70 м2/уп.)</t>
  </si>
  <si>
    <t>Мембрана ROCKWOOL® для кровель (30 м2/уп.)</t>
  </si>
  <si>
    <t>DIY сегмент</t>
  </si>
  <si>
    <t>1.1. Общестроительная изоляция</t>
  </si>
  <si>
    <t>30-50 мм с шагом 10 мм</t>
  </si>
  <si>
    <t xml:space="preserve">ВОЗМОЖНОСТИ ПРОИЗВОДСТВА ТЕПЛОИЗОЛЯЦИОННОЙ ПРОДУКЦИИ 
ROCKWOOL Russia - ООО "РОКВУЛ" </t>
  </si>
  <si>
    <t>ФАСАД БАТТС Д ОПТИМА 1200x600x100 пач.</t>
  </si>
  <si>
    <t>ФАСАД БАТТС Д ОПТИМА 1200x600x100 32пач./пал.</t>
  </si>
  <si>
    <t>ФАСАД БАТТС Д ОПТИМА 1200x600x120 пач.</t>
  </si>
  <si>
    <t>ФАСАД БАТТС Д ОПТИМА 1200x600x120 40пач./пал.</t>
  </si>
  <si>
    <t>ФАСАД БАТТС Д ОПТИМА 1200x600x130 пач.</t>
  </si>
  <si>
    <t>ФАСАД БАТТС Д ОПТИМА 1200x600x140 пач.</t>
  </si>
  <si>
    <t>ФАСАД БАТТС Д ОПТИМА 1200x600x150 пач.</t>
  </si>
  <si>
    <t>ФАСАД БАТТС Д ОПТИМА 1200x600x150 32пач./пал.</t>
  </si>
  <si>
    <t>ФАСАД БАТТС Д ОПТИМА 1200x600x160 пач.</t>
  </si>
  <si>
    <t>ФАСАД БАТТС Д ОПТИМА 1200x600x170 пач.</t>
  </si>
  <si>
    <t>ФАСАД БАТТС Д ОПТИМА 1200x600x180 пач.</t>
  </si>
  <si>
    <t>ФАСАД БАТТС Д ОПТИМА 1200x600x200 пач.</t>
  </si>
  <si>
    <t>260276</t>
  </si>
  <si>
    <t>ФАСАД БАТТС Д ЭКСТРА 1200x600x150 пач.</t>
  </si>
  <si>
    <t>ФАСАД БАТТС Д ЭКСТРА 1200x600x120 пач.</t>
  </si>
  <si>
    <t>ФАСАД БАТТС Д ЭКСТРА 1200x600x100 32пач./пал.</t>
  </si>
  <si>
    <t>ФАСАД БАТТС Д ЭКСТРА 1200x600x100 пач.</t>
  </si>
  <si>
    <t>Гибкая связь МГС 5MS  E4*120</t>
  </si>
  <si>
    <t>Гибкая связь МГС 5MS  E4*100</t>
  </si>
  <si>
    <t>Гибкая связь МГС 5MS  E4*160</t>
  </si>
  <si>
    <t>Гибкая связь МГС 5MS  E4*180</t>
  </si>
  <si>
    <t>278314</t>
  </si>
  <si>
    <t>278316</t>
  </si>
  <si>
    <t>274538</t>
  </si>
  <si>
    <t>274592</t>
  </si>
  <si>
    <t>274525</t>
  </si>
  <si>
    <t>274544</t>
  </si>
  <si>
    <t>274545</t>
  </si>
  <si>
    <t>274947</t>
  </si>
  <si>
    <t>200921</t>
  </si>
  <si>
    <t>276462</t>
  </si>
  <si>
    <t>275438</t>
  </si>
  <si>
    <t>275446</t>
  </si>
  <si>
    <t>275448</t>
  </si>
  <si>
    <t>275457</t>
  </si>
  <si>
    <t>278308</t>
  </si>
  <si>
    <t>279163</t>
  </si>
  <si>
    <t>278309</t>
  </si>
  <si>
    <t>279430</t>
  </si>
  <si>
    <t>278451</t>
  </si>
  <si>
    <t>279164</t>
  </si>
  <si>
    <t>278310</t>
  </si>
  <si>
    <t>278313</t>
  </si>
  <si>
    <t>4604653274731</t>
  </si>
  <si>
    <t>4604653274762</t>
  </si>
  <si>
    <t>4604653274793</t>
  </si>
  <si>
    <t>4604653274823</t>
  </si>
  <si>
    <t>273814</t>
  </si>
  <si>
    <t>РУФ БАТТС Д ОПТИМА 2000x1200x120 20шт./пал.</t>
  </si>
  <si>
    <t>4604653274656</t>
  </si>
  <si>
    <t>275846</t>
  </si>
  <si>
    <t>275808</t>
  </si>
  <si>
    <t>РУФ БАТТС Д СТАНДАРТ 2000x1200x60 40шт./пал. ZHE</t>
  </si>
  <si>
    <t>РУФ БАТТС Д СТАНДАРТ 2000x1200x60 40шт./пал. VYB,ELA</t>
  </si>
  <si>
    <t>РУФ БАТТС Д СТАНДАРТ 1000x600x60 пач. VYB,ELA</t>
  </si>
  <si>
    <t>РУФ БАТТС Д СТАНДАРТ 1000x600x60 пач. ZHE,TRK</t>
  </si>
  <si>
    <t>4604653274663</t>
  </si>
  <si>
    <t>РУФ БАТТС Н ЭКСТРА 2000x1200x150 16шт./пал.</t>
  </si>
  <si>
    <t>РУФ БАТТС Н ОПТИМА 2000x1200x150 16шт./пал.</t>
  </si>
  <si>
    <t>272448</t>
  </si>
  <si>
    <t>273739</t>
  </si>
  <si>
    <t>4604653274410</t>
  </si>
  <si>
    <t>273741</t>
  </si>
  <si>
    <t>4604653274670</t>
  </si>
  <si>
    <t>4604653260123</t>
  </si>
  <si>
    <t>222614</t>
  </si>
  <si>
    <t>219526</t>
  </si>
  <si>
    <t>4604653259981</t>
  </si>
  <si>
    <t>4604653263902</t>
  </si>
  <si>
    <t>231027</t>
  </si>
  <si>
    <t>4604653260796</t>
  </si>
  <si>
    <t>4604653258601</t>
  </si>
  <si>
    <t>219551</t>
  </si>
  <si>
    <t>224206</t>
  </si>
  <si>
    <t>4604653264084</t>
  </si>
  <si>
    <t>231611</t>
  </si>
  <si>
    <t>4604653263896</t>
  </si>
  <si>
    <t>231026</t>
  </si>
  <si>
    <t>4604653263629</t>
  </si>
  <si>
    <t>230025</t>
  </si>
  <si>
    <t>278140</t>
  </si>
  <si>
    <t>278142</t>
  </si>
  <si>
    <t>278143</t>
  </si>
  <si>
    <t>278145</t>
  </si>
  <si>
    <t>278147</t>
  </si>
  <si>
    <t>Мин. партия*</t>
  </si>
  <si>
    <t>7. * *Цена указана за ПВХ-мембрану стандартного оттенка.</t>
  </si>
  <si>
    <t>3. * При отсутствии материала на складе сроки поставки и объем минимального заказа согласуются дополнительно с отделом по работе с клиентами.</t>
  </si>
  <si>
    <t>%</t>
  </si>
  <si>
    <t>уп.</t>
  </si>
  <si>
    <t>277461</t>
  </si>
  <si>
    <t>ROCKsil, белая (9 л)</t>
  </si>
  <si>
    <t>277465</t>
  </si>
  <si>
    <t>ROCKdecorsil S2.0 ("шуба", зерно 2.0), белая</t>
  </si>
  <si>
    <t>ROCKdecorsil S1.5 ("шуба", зерно 1.5), белая</t>
  </si>
  <si>
    <t>ROCKdecorsil D2.0 ("короед", зерно 2.0), белая</t>
  </si>
  <si>
    <t>ROCKdecorsil D1.5 ("короед", зерно 1.5), белая</t>
  </si>
  <si>
    <t>ROCKdecorsil D1.5 ("короед", зерно 1.5), светлые оттенки</t>
  </si>
  <si>
    <t>ROCKdecorsil D1.5 ("короед", зерно 1.5), средние оттенки</t>
  </si>
  <si>
    <t>ROCKdecorsil D1.5 ("короед", зерно 1.5), насыщенные оттенки</t>
  </si>
  <si>
    <t>ROCKdecorsil D2.0 ("короед", зерно 2.0), светлые оттенки</t>
  </si>
  <si>
    <t>ROCKdecorsil D2.0 ("короед", зерно 2.0), средние оттенки</t>
  </si>
  <si>
    <t>ROCKdecorsil D2.0 ("короед", зерно 2.0), насыщенные оттенки</t>
  </si>
  <si>
    <t>ROCKdecorsil S1.5 ("шуба", зерно 1.5), светлые оттенки</t>
  </si>
  <si>
    <t>ROCKdecorsil S1.5 ("шуба", зерно 1.5), средние оттенки</t>
  </si>
  <si>
    <t>ROCKdecorsil S1.5 ("шуба", зерно 1.5), насыщенные оттенки</t>
  </si>
  <si>
    <t>ROCKdecorsil S2.0 ("шуба", зерно 2.0), светлые оттенки</t>
  </si>
  <si>
    <t>ROCKdecorsil S2.0 ("шуба", зерно 2.0), средние оттенки</t>
  </si>
  <si>
    <t>ROCKdecorsil S2.0 ("шуба", зерно 2.0), насыщенные оттенки</t>
  </si>
  <si>
    <t>Профиль ROCKWOOL угловой рулонный с армирующей сеткой (рулон 50 м)</t>
  </si>
  <si>
    <t xml:space="preserve"> системы ROCKFACADE  (т.е. внесенных в данный Прайс-лист) и при соблюдении технологии монтажа фасадной системы. При замене и/или частичном использование материалов других производителей гарантия на систему ROCKFACADE не распространяется.</t>
  </si>
  <si>
    <r>
      <t xml:space="preserve">5. </t>
    </r>
    <r>
      <rPr>
        <b/>
        <sz val="11"/>
        <rFont val="Calibri"/>
        <family val="2"/>
        <scheme val="minor"/>
      </rPr>
      <t xml:space="preserve">ВНИМАНИЕ! </t>
    </r>
    <r>
      <rPr>
        <sz val="11"/>
        <rFont val="Calibri"/>
        <family val="2"/>
        <scheme val="minor"/>
      </rPr>
      <t>Компания ООО "РОКВУЛ", являясь разработчиком и системодержателем фасадной системы с тонким штукатурным слоем ROCKFACADE, распространяет гарантийные обязательства исключительно при использовании материалов, вошедших в состав</t>
    </r>
  </si>
  <si>
    <r>
      <t xml:space="preserve">6. Объем </t>
    </r>
    <r>
      <rPr>
        <i/>
        <sz val="11"/>
        <color rgb="FFC00000"/>
        <rFont val="Calibri"/>
        <family val="2"/>
        <scheme val="minor"/>
      </rPr>
      <t xml:space="preserve">силиконовых красок </t>
    </r>
    <r>
      <rPr>
        <sz val="11"/>
        <rFont val="Calibri"/>
        <family val="2"/>
        <scheme val="minor"/>
      </rPr>
      <t>может отличаться в зависимости от цвета и количества колера. Расход краски ROCKsil указан с учетом нанесения в два слоя.</t>
    </r>
  </si>
  <si>
    <t>4. Серой заливкой и знаком "%" отмечены позиции, предназначенные под распродажу остатков.</t>
  </si>
  <si>
    <t>281403</t>
  </si>
  <si>
    <t>281570</t>
  </si>
  <si>
    <t>281411</t>
  </si>
  <si>
    <t>281500</t>
  </si>
  <si>
    <t>286242</t>
  </si>
  <si>
    <t>286324</t>
  </si>
  <si>
    <t>287759</t>
  </si>
  <si>
    <t>287747</t>
  </si>
  <si>
    <t>ВЕНТИ БАТТС Н 1000x600x50 пач. ZHE,VYB</t>
  </si>
  <si>
    <t>ВЕНТИ БАТТС Н 1000x600x50 пач. ELA,TRK</t>
  </si>
  <si>
    <t>ВЕНТИ БАТТС Н 1000x600x100 пач. ZHE,VYB</t>
  </si>
  <si>
    <t>ВЕНТИ БАТТС Н 1000x600x100 пач. ELA,TRK</t>
  </si>
  <si>
    <t>ВЕНТИ БАТТС Н 1000x600x120 пач. ZHE,VYB</t>
  </si>
  <si>
    <t>ВЕНТИ БАТТС Н 1000x600x120 пач. ELA,TRK</t>
  </si>
  <si>
    <t>РУФ БАТТС СТЯЖКА 1000x600x120 пач.</t>
  </si>
  <si>
    <t>190634</t>
  </si>
  <si>
    <t>4604653268426</t>
  </si>
  <si>
    <t>219131</t>
  </si>
  <si>
    <t>221121</t>
  </si>
  <si>
    <t>4604653257024</t>
  </si>
  <si>
    <t>4604653259417</t>
  </si>
  <si>
    <t>251456</t>
  </si>
  <si>
    <t>4604653269355</t>
  </si>
  <si>
    <t>4604653277053</t>
  </si>
  <si>
    <t>4604653277022</t>
  </si>
  <si>
    <t>275214</t>
  </si>
  <si>
    <t>4604653274977</t>
  </si>
  <si>
    <t>4604653274960</t>
  </si>
  <si>
    <t>230472</t>
  </si>
  <si>
    <t>257839</t>
  </si>
  <si>
    <t>ФАСАД БАТТС ОПТИМА 1000x600x120 20пач./пал.</t>
  </si>
  <si>
    <t>ФАСАД БАТТС ОПТИМА 1200x600x120 40пач./пал.</t>
  </si>
  <si>
    <t>273885</t>
  </si>
  <si>
    <t>276847</t>
  </si>
  <si>
    <t>4604653270986</t>
  </si>
  <si>
    <t>4604653271006</t>
  </si>
  <si>
    <t>ВЕНТИ БАТТС Н 1000x600x80 пач.</t>
  </si>
  <si>
    <t>39126</t>
  </si>
  <si>
    <t>4604653235756</t>
  </si>
  <si>
    <t>ВЕНТИ БАТТС ОПТИМА 1000x600x30 пач. ELA</t>
  </si>
  <si>
    <t>ВЕНТИ БАТТС ОПТИМА 1000x600x30 пач. VYB,TRK</t>
  </si>
  <si>
    <t>281319</t>
  </si>
  <si>
    <t>4604653277107</t>
  </si>
  <si>
    <t>ВЕНТИ БАТТС Д ОПТИМА 1000x600x170 пач.</t>
  </si>
  <si>
    <t>221122</t>
  </si>
  <si>
    <t>4604653264114</t>
  </si>
  <si>
    <t>4604653267061</t>
  </si>
  <si>
    <t>4604653276858</t>
  </si>
  <si>
    <t>4604653275820</t>
  </si>
  <si>
    <t>4604653276872</t>
  </si>
  <si>
    <t>4604653270542</t>
  </si>
  <si>
    <t>4604653276919</t>
  </si>
  <si>
    <t>4604653276902</t>
  </si>
  <si>
    <t>4604653277138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</si>
  <si>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</si>
  <si>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</si>
  <si>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5. Цену уточняйте у торгового представителя в вашем регионе.</t>
  </si>
  <si>
    <t>РУФ БАТТС Н ОПТИМА 2000x1200x50 48шт./пал.</t>
  </si>
  <si>
    <t>ФАСАД БАТТС БАЛКОН</t>
  </si>
  <si>
    <t>Теплоизоляция фасадов с тонким штукатурным слоем на участках стен, не подвергающихся внешним воздействиям (застекленные лоджии, балконы, лестничные клетки)</t>
  </si>
  <si>
    <t>122183</t>
  </si>
  <si>
    <t>254100</t>
  </si>
  <si>
    <t>243973</t>
  </si>
  <si>
    <t>ФАСАД БАТТС БАЛКОН 1000x600x100 пач.</t>
  </si>
  <si>
    <t>ФАСАД БАТТС БАЛКОН 1000x600x150 пач.</t>
  </si>
  <si>
    <t>288760</t>
  </si>
  <si>
    <t>290129</t>
  </si>
  <si>
    <t>4604653277244</t>
  </si>
  <si>
    <t>4604653277220</t>
  </si>
  <si>
    <t>КАРКАС БАТТС</t>
  </si>
  <si>
    <t>75, 50-200 мм с шагом 10 мм</t>
  </si>
  <si>
    <t>КАРКАС БАТТС 1000x600x50 16пач./пал.</t>
  </si>
  <si>
    <t>КАРКАС БАТТС 1000x600x100 16пач./пал.</t>
  </si>
  <si>
    <t>293019</t>
  </si>
  <si>
    <t>293055</t>
  </si>
  <si>
    <t>4604653001894</t>
  </si>
  <si>
    <t>4604653001900</t>
  </si>
  <si>
    <t>4604653001870</t>
  </si>
  <si>
    <t>4604653001887</t>
  </si>
  <si>
    <t>1.2. Общестроительная изоляция бань/саун</t>
  </si>
  <si>
    <t>1.3. Общестроительная изоляция каминов/печей</t>
  </si>
  <si>
    <t>2. Звукоизоляция</t>
  </si>
  <si>
    <t>ВЕНТИ БАТТС ОПТИМА 1000x600x40 пач.</t>
  </si>
  <si>
    <t>3.1. Изоляция штукатурных фасадов для частного домостроения</t>
  </si>
  <si>
    <t>3.2. Изоляция для штукатурных фасадных систем</t>
  </si>
  <si>
    <t>4.1. Изоляция для навесных фасадных систем</t>
  </si>
  <si>
    <t>4.2. Изоляция для слоистых кладок</t>
  </si>
  <si>
    <t>5. Изоляция для кровель</t>
  </si>
  <si>
    <t>6.1. Изоляция в составе ж/б панелей</t>
  </si>
  <si>
    <t>6.2. Изоляция в составе сэндвич-панелей</t>
  </si>
  <si>
    <t>229142</t>
  </si>
  <si>
    <t>3.1. Изоляция штукатурных фасадов для частного ДС</t>
  </si>
  <si>
    <t>4604653263209</t>
  </si>
  <si>
    <t>3.1.  Изоляция штукатурных фасадов для частного ДС</t>
  </si>
  <si>
    <t>7. Изоляция для кровель (система "РУФУКЛОН")</t>
  </si>
  <si>
    <t>1. Компоненты для общестроительной изоляции</t>
  </si>
  <si>
    <t>2. Компоненты для звукоизоляции</t>
  </si>
  <si>
    <t>4. Компоненты навесных фасадных систем</t>
  </si>
  <si>
    <t>5. Компоненты кровель (система "ROCKROOF")</t>
  </si>
  <si>
    <t>1.+2. Компоненты для общестроительной изоляции и звукоизоляции</t>
  </si>
  <si>
    <t>1.+2. Общестроительная изоляция и звукоизоляция</t>
  </si>
  <si>
    <t>4. Изоляция для навесных фасадных систем</t>
  </si>
  <si>
    <t>6. Изоляция в составе ж/б и сэндвич-панелей</t>
  </si>
  <si>
    <t>293827</t>
  </si>
  <si>
    <t>ВЕНТИ БАТТС Д ОПТИМА 1000x600x100 пач.</t>
  </si>
  <si>
    <t>ЛАЙТ БАТТС 1000x600x75 пач.</t>
  </si>
  <si>
    <t>ФЛОР БАТТС 1000x600x100 24пач./пал.</t>
  </si>
  <si>
    <t>ФЛОР БАТТС 1000x600x100 48пач./пал.</t>
  </si>
  <si>
    <t>278317</t>
  </si>
  <si>
    <t>278510</t>
  </si>
  <si>
    <t>ФАСАД БАТТС Д ЭКСТРА 1000x600x170 пач.</t>
  </si>
  <si>
    <t>ФАСАД БАТТС Д ЭКСТРА 1200x600x170 пач.</t>
  </si>
  <si>
    <t>292595</t>
  </si>
  <si>
    <t>260275</t>
  </si>
  <si>
    <t>ФАСАД БАТТС ОПТИМА 1000x600x30 пач. VYB</t>
  </si>
  <si>
    <t>ФАСАД БАТТС ОПТИМА 1000x600x30 пач. ZHE</t>
  </si>
  <si>
    <t>ВЕНТИ БАТТС Д 1000x600x180 пач.</t>
  </si>
  <si>
    <t>ВЕНТИ БАТТС Д ОПТИМА 1000x600x180 пач.</t>
  </si>
  <si>
    <t>211332</t>
  </si>
  <si>
    <t>РУФ БАТТС Н ОПТИМА 1000x600x180 пач.</t>
  </si>
  <si>
    <t>191623</t>
  </si>
  <si>
    <t>РУФ БАТТС Н ЭКСТРА 1000x600x180 пач.</t>
  </si>
  <si>
    <t>191152</t>
  </si>
  <si>
    <t>РУФ БАТТС В ОПТИМА 1000x600x80 пач.</t>
  </si>
  <si>
    <t>286279</t>
  </si>
  <si>
    <t>АКУСТИК БАТТС ПРО 1000x600x50 24пач./пал.</t>
  </si>
  <si>
    <t>ROCKclip 160х450 кровельная воронка без нагрев эл-та</t>
  </si>
  <si>
    <t>192155</t>
  </si>
  <si>
    <t>Профиль цокольный 160мм алюминиевый</t>
  </si>
  <si>
    <t>Профиль цокольный 180мм алюминиевый</t>
  </si>
  <si>
    <t>Профиль цокольный 200мм алюминиевый</t>
  </si>
  <si>
    <t>171450</t>
  </si>
  <si>
    <t>40347</t>
  </si>
  <si>
    <t>96431</t>
  </si>
  <si>
    <t>ROCKglue Winter клей для минеральной ваты</t>
  </si>
  <si>
    <t xml:space="preserve">ROCKmortar Winter армирующе-клеевой состав </t>
  </si>
  <si>
    <t>127126</t>
  </si>
  <si>
    <t>127124</t>
  </si>
  <si>
    <t>300694</t>
  </si>
  <si>
    <t>305882</t>
  </si>
  <si>
    <t>305872</t>
  </si>
  <si>
    <t>305883</t>
  </si>
  <si>
    <t>305873</t>
  </si>
  <si>
    <t>305849</t>
  </si>
  <si>
    <t>305854</t>
  </si>
  <si>
    <t>298696</t>
  </si>
  <si>
    <t>ФАСАД БАТТС ОПТИМА 1000x600x50 пач.</t>
  </si>
  <si>
    <t>Дюбель "Termoclip-стена 1MT"</t>
  </si>
  <si>
    <t>Дюбель "Termoclip-стена 1MS"</t>
  </si>
  <si>
    <t>Дюбель "Normoclip 2MH"</t>
  </si>
  <si>
    <t>Дюбель "Normoclip 1MH"</t>
  </si>
  <si>
    <t>Дюбель "Termoclip-стена 2PH"</t>
  </si>
  <si>
    <t>Дюбель "Termoclip-стена 5"</t>
  </si>
  <si>
    <t>Дюбель "Termoclip-стена 2MH"</t>
  </si>
  <si>
    <t>ПВХ-мембрана ROCKmembrane OPTIMA</t>
  </si>
  <si>
    <t>ПВХ-мембрана ROCKmembrane STANDARD</t>
  </si>
  <si>
    <t>ПВХ-мембрана** ROCKmembrane OPTIMA</t>
  </si>
  <si>
    <t>ПВХ-мембрана** ROCKmembrane STANDARD</t>
  </si>
  <si>
    <t>Дюбель "Termoclip-стена 2MH" 95</t>
  </si>
  <si>
    <t>Дюбель "Termoclip-стена 2MH" 115</t>
  </si>
  <si>
    <t>Дюбель "Termoclip-стена 2MH" 125</t>
  </si>
  <si>
    <t>Дюбель "Termoclip-стена 2MH" 135</t>
  </si>
  <si>
    <t>Дюбель "Termoclip-стена 2MH" 145</t>
  </si>
  <si>
    <t>Дюбель "Termoclip-стена 2MH" 165</t>
  </si>
  <si>
    <t>Дюбель "Termoclip-стена 2MH" 175</t>
  </si>
  <si>
    <t>Дюбель "Termoclip-стена 2MH" 195</t>
  </si>
  <si>
    <t>Дюбель "Termoclip-стена 2MH" 215</t>
  </si>
  <si>
    <t>Дюбель "Termoclip-стена 2MH" 225</t>
  </si>
  <si>
    <t>Дюбель "Termoclip-стена 2PH" 95</t>
  </si>
  <si>
    <t>Дюбель "Termoclip-стена 2PH" 115</t>
  </si>
  <si>
    <t>Дюбель "Termoclip-стена 2PH" 125</t>
  </si>
  <si>
    <t>Дюбель "Termoclip-стена 2PH" 135</t>
  </si>
  <si>
    <t>Дюбель "Termoclip-стена 2PH" 145</t>
  </si>
  <si>
    <t>Дюбель "Termoclip-стена 2PH" 165</t>
  </si>
  <si>
    <t>Дюбель "Termoclip-стена 2PH" 175</t>
  </si>
  <si>
    <t>Дюбель "Termoclip-стена 2PH" 195</t>
  </si>
  <si>
    <t>Дюбель "Termoclip-стена 2PH" 215</t>
  </si>
  <si>
    <t>Дюбель "Termoclip-стена 2PH" 225</t>
  </si>
  <si>
    <t>Дюбель "Termoclip-стена 5" 70</t>
  </si>
  <si>
    <t>Дюбель "Termoclip-стена 5" 90</t>
  </si>
  <si>
    <t>Дюбель "Termoclip-стена 5" 110</t>
  </si>
  <si>
    <t>Дюбель "Termoclip-стена 5" 130</t>
  </si>
  <si>
    <t>Дюбель "Termoclip-стена 5" 150</t>
  </si>
  <si>
    <t>Дюбель "Termoclip-стена 5" 180</t>
  </si>
  <si>
    <t>Дюбель "Termoclip-стена 5" 210</t>
  </si>
  <si>
    <t>Дюбель "Termoclip-стена 5" 230</t>
  </si>
  <si>
    <t>Дюбель "Normoclip 1MH" 100</t>
  </si>
  <si>
    <t>Дюбель "Normoclip 1MH" 120</t>
  </si>
  <si>
    <t>Дюбель "Normoclip 1MH" 140</t>
  </si>
  <si>
    <t>Дюбель "Normoclip 1MH" 160</t>
  </si>
  <si>
    <t>Дюбель "Normoclip 1MH" 180</t>
  </si>
  <si>
    <t>Дюбель "Normoclip 1MH" 200</t>
  </si>
  <si>
    <t>Дюбель "Normoclip 1MH" 220</t>
  </si>
  <si>
    <t>Дюбель "Normoclip 1MH" 240</t>
  </si>
  <si>
    <t>Дюбель "Termoclip-стена 1MT" 120 для толщины утеплителя до 80мм</t>
  </si>
  <si>
    <t>Дюбель "Termoclip-стена 1MT" 140 для толщины утеплителя до 100мм</t>
  </si>
  <si>
    <t>Дюбель "Termoclip-стена 1MT" 160 для толщины утеплителя до 120мм</t>
  </si>
  <si>
    <t>Дюбель "Termoclip-стена 1MT" 180 для толщины утеплителя до 140мм</t>
  </si>
  <si>
    <t>Дюбель "Termoclip-стена 1MT" 200 для толщины утеплителя до 160мм</t>
  </si>
  <si>
    <t>Дюбель "Termoclip-стена 1MT" 220 для толщины утеплителя до 180мм</t>
  </si>
  <si>
    <t>Дюбель "Termoclip-стена 1MT" 240 для толщины утеплителя до 200мм</t>
  </si>
  <si>
    <t>Дюбель "Termoclip-стена 1MS" 120 для толщины утеплителя до 80мм</t>
  </si>
  <si>
    <t>Дюбель "Termoclip-стена 1MS" 140 для толщины утеплителя до 100мм</t>
  </si>
  <si>
    <t>Дюбель "Termoclip-стена 1MS" 160 для толщины утеплителя до 120мм</t>
  </si>
  <si>
    <t>Дюбель "Termoclip-стена 1MS" 180 для толщины утеплителя до 140мм</t>
  </si>
  <si>
    <t>Дюбель "Termoclip-стена 1MS" 200 для толщины утеплителя до 160мм</t>
  </si>
  <si>
    <t>Дюбель "Termoclip-стена 1MS" 220 для толщины утеплителя до 180мм</t>
  </si>
  <si>
    <t>Дюбель "Termoclip-стена 1MS" 240 для толщины утеплителя до 200мм</t>
  </si>
  <si>
    <t>Дюбель "Normoclip 2MH" 160</t>
  </si>
  <si>
    <t>Дюбель "Normoclip 2MH" 180</t>
  </si>
  <si>
    <t>Дюбель "Normoclip 2MH" 200</t>
  </si>
  <si>
    <t>Дюбель "Normoclip 2MH" 220</t>
  </si>
  <si>
    <t>Дюбель "Normoclip 2MH" 240</t>
  </si>
  <si>
    <t>Винт самонарезающий 4.8 60</t>
  </si>
  <si>
    <t>Винт самонарезающий 4.8 70</t>
  </si>
  <si>
    <t>Винт самонарезающий 4.8 80</t>
  </si>
  <si>
    <t>Винт самонарезающий 4.8 100</t>
  </si>
  <si>
    <t>Винт самонарезающий 4.8 120</t>
  </si>
  <si>
    <t>Винт самонарезающий 4.8 160</t>
  </si>
  <si>
    <t>Винт самонарезающий 4.8 200</t>
  </si>
  <si>
    <t>Винт бетон 4.8 50</t>
  </si>
  <si>
    <t>Винт бетон 4.8 70</t>
  </si>
  <si>
    <t>Винт бетон 4.8 80</t>
  </si>
  <si>
    <t>Винт бетон 4.8 100</t>
  </si>
  <si>
    <t>Винт бетон 4.8 120</t>
  </si>
  <si>
    <t>Винт бетон 4.8 160</t>
  </si>
  <si>
    <t>Винт бетон 6.3 70</t>
  </si>
  <si>
    <t>Винт бетон 6.3 80</t>
  </si>
  <si>
    <t>Винт бетон 6.3 90</t>
  </si>
  <si>
    <t>Винт бетон 6.3 110</t>
  </si>
  <si>
    <t>Тарельчатый элемент ROCKclip Тип 1</t>
  </si>
  <si>
    <t>Тарельчатый элемент ROCKclip Тип 3 (под Винт 6.3)</t>
  </si>
  <si>
    <t xml:space="preserve">Тарельчатый элемент ROCKclip Тип 1 20 </t>
  </si>
  <si>
    <t>Тарельчатый элемент ROCKclip Тип 1 50</t>
  </si>
  <si>
    <t>Тарельчатый элемент ROCKclip Тип 1 60</t>
  </si>
  <si>
    <t>Тарельчатый элемент ROCKclip Тип 1 80</t>
  </si>
  <si>
    <t>Тарельчатый элемент ROCKclip Тип 1 100</t>
  </si>
  <si>
    <t>Тарельчатый элемент ROCKclip Тип 1 120</t>
  </si>
  <si>
    <t>Тарельчатый элемент ROCKclip Тип 1 130</t>
  </si>
  <si>
    <t>Тарельчатый элемент ROCKclip Тип 1 140</t>
  </si>
  <si>
    <t>Тарельчатый элемент ROCKclip Тип 1 150</t>
  </si>
  <si>
    <t>Тарельчатый элемент ROCKclip Тип 1 170</t>
  </si>
  <si>
    <t>Тарельчатый элемент ROCKclip Тип 1 180</t>
  </si>
  <si>
    <t>Тарельчатый элемент ROCKclip Тип 1 200</t>
  </si>
  <si>
    <t>Тарельчатый элемент ROCKclip Тип 1 220</t>
  </si>
  <si>
    <t>Тарельчатый элемент ROCKclip Тип 1 240</t>
  </si>
  <si>
    <t>Тарельчатый элемент ROCKclip Тип 1 260</t>
  </si>
  <si>
    <t>Тарельчатый элемент ROCKclip Тип 3 50</t>
  </si>
  <si>
    <t>Тарельчатый элемент ROCKclip Тип 3 60</t>
  </si>
  <si>
    <t>Тарельчатый элемент ROCKclip Тип 3 80</t>
  </si>
  <si>
    <t>Тарельчатый элемент ROCKclip Тип 3 100</t>
  </si>
  <si>
    <t>Тарельчатый элемент ROCKclip Тип 3 120</t>
  </si>
  <si>
    <t>Тарельчатый элемент ROCKclip Тип 3 130</t>
  </si>
  <si>
    <t>Тарельчатый элемент ROCKclip Тип 3 140</t>
  </si>
  <si>
    <t>Тарельчатый элемент ROCKclip Тип 3 150</t>
  </si>
  <si>
    <t>Тарельчатый элемент ROCKclip Тип 3 170</t>
  </si>
  <si>
    <t>Тарельчатый элемент ROCKclip Тип 3 180</t>
  </si>
  <si>
    <t>Тарельчатый элемент ROCKclip Тип 3 200</t>
  </si>
  <si>
    <t>Тарельчатый элемент ROCKclip Тип 3 220</t>
  </si>
  <si>
    <t>Тарельчатый элемент ROCKclip Тип 3 240</t>
  </si>
  <si>
    <t>ЛАЙТ БАТТС 1000x600x50 20пач./пал.</t>
  </si>
  <si>
    <t>ЛАЙТ БАТТС 1000x600x100 20пач./пал.</t>
  </si>
  <si>
    <t>ЛАЙТ БАТТС ЭКСТРА 1000x600x50 24пач./пал.</t>
  </si>
  <si>
    <t>ЛАЙТ БАТТС ЭКСТРА 1000x600x100 24пач./пал.</t>
  </si>
  <si>
    <t>АКУСТИК БАТТС 1000x600x50 20пач./пал.</t>
  </si>
  <si>
    <t>АКУСТИК БАТТС 1000x600x75 16пач./пал.</t>
  </si>
  <si>
    <t>АКУСТИК БАТТС 1000x600x100 20пач./пал.</t>
  </si>
  <si>
    <t>АКУСТИК БАТТС Ультратонкий 1000x600x27 14пач./пал.</t>
  </si>
  <si>
    <t>ФЛОР БАТТС 1000x600x25 пач.</t>
  </si>
  <si>
    <t>ФЛОР БАТТС 1000x600x25 24пач./пал.</t>
  </si>
  <si>
    <t>РОКФАСАД 1000x600x50 пач.</t>
  </si>
  <si>
    <t>РОКФАСАД 1000x600x50 24пач./пал.</t>
  </si>
  <si>
    <t>РОКФАСАД 1000x600x100 24пач./пал.</t>
  </si>
  <si>
    <t>ФАСАД БАТТС ЭКСТРА 1000x600x50 пач.</t>
  </si>
  <si>
    <t>ФАСАД БАТТС ЭКСТРА 1000x600x50 24пач./пал.</t>
  </si>
  <si>
    <t>ФАСАД БАТТС ЭКСТРА 1000x600x50 48пач./пал.</t>
  </si>
  <si>
    <t>ФАСАД БАТТС ОПТИМА 1000x600x50 16пач./пал.</t>
  </si>
  <si>
    <t>ФАСАД БАТТС БАЛКОН 1000x600x50 пач.</t>
  </si>
  <si>
    <t>ВЕНТИ БАТТС 1000x600x50 12пач./пал.</t>
  </si>
  <si>
    <t>ВЕНТИ БАТТС 1000x600x100 12пач./пал.</t>
  </si>
  <si>
    <t>ВЕНТИ БАТТС ОПТИМА 1000x600x50 12пач./пал.</t>
  </si>
  <si>
    <t>ВЕНТИ БАТТС ОПТИМА 1000x600x100 12пач./пал.</t>
  </si>
  <si>
    <t>КАВИТИ БАТТС 1000x600x50 20пач./пал.</t>
  </si>
  <si>
    <t>КАВИТИ БАТТС 1000x600x50 пач.</t>
  </si>
  <si>
    <t>КАВИТИ БАТТС 1000x600x100 пач.</t>
  </si>
  <si>
    <t>КАВИТИ БАТТС 1000x600x100 20пач./пал.</t>
  </si>
  <si>
    <t>РУФ БАТТС В ОПТИМА 2000x1200x40 60шт./пал.</t>
  </si>
  <si>
    <t>РУФ БАТТС В ЭКСТРА 1000x600x40 60пач./пал.</t>
  </si>
  <si>
    <t>РУФ БАТТС В ЭКСТРА 1000x600x50 48пач./пал.</t>
  </si>
  <si>
    <t>РУФ БАТТС В ОПТИМА 1000x600x40 40пач./пал.</t>
  </si>
  <si>
    <t>РУФ БАТТС В ОПТИМА 1000x600x50 48пач./пал.</t>
  </si>
  <si>
    <t>РУФ БАТТС Н ЭКСТРА 1000x600x50 32пач./пал.</t>
  </si>
  <si>
    <t>РУФ БАТТС Н ЭКСТРА 1000x600x100 32пач./пал.</t>
  </si>
  <si>
    <t>РУФ БАТТС Н ОПТИМА 1000x600x50 32пач./пал.</t>
  </si>
  <si>
    <t>РУФ БАТТС Н ОПТИМА 1000x600x80 28пач./пал.</t>
  </si>
  <si>
    <t>РУФ БАТТС Н ОПТИМА 1000x600x100 32пач./пал.</t>
  </si>
  <si>
    <t>РУФ БАТТС Н ОПТИМА 1000x600x110 28пач./пал.</t>
  </si>
  <si>
    <t>РУФ БАТТС Н ОПТИМА 1000x600x150 32пач./пал.</t>
  </si>
  <si>
    <t>РУФ БАТТС Н ОПТИМА 1000x600x160 28пач./пал.</t>
  </si>
  <si>
    <t>РУФ БАТТС Д ЭКСТРА 1000x600x100 48пач./пал.</t>
  </si>
  <si>
    <t>ФАСАД БАТТС Д ОПТИМА 1200x600x140 32пач./пал.</t>
  </si>
  <si>
    <t>ФАСАД БАТТС Д ОПТИМА 1200x600x130 36пач./пал.</t>
  </si>
  <si>
    <t>ФАСАД БАТТС ОПТИМА 1000x600x180 пач.</t>
  </si>
  <si>
    <t>ФАСАД БАТТС ОПТИМА 1200x600x180 пач.</t>
  </si>
  <si>
    <r>
      <t xml:space="preserve">5. Продукция категорий A, B,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</si>
  <si>
    <t>4604653005120</t>
  </si>
  <si>
    <t>4604653254993</t>
  </si>
  <si>
    <t>4604653001917</t>
  </si>
  <si>
    <t>4604653271273</t>
  </si>
  <si>
    <t>4604653273017</t>
  </si>
  <si>
    <t>4604653208972</t>
  </si>
  <si>
    <t>4604653255235</t>
  </si>
  <si>
    <t>4604653251459</t>
  </si>
  <si>
    <t>4604653250568</t>
  </si>
  <si>
    <t>4604653250827</t>
  </si>
  <si>
    <t>4604653005458</t>
  </si>
  <si>
    <t>4604653248237</t>
  </si>
  <si>
    <t>Дюбель "Termoclip-стена 1MT" 100 для толщины утеплителя до 60мм</t>
  </si>
  <si>
    <t>Дюбель "Termoclip-стена 1MT" 260 для толщины утеплителя до 220мм</t>
  </si>
  <si>
    <t>Дюбель "Termoclip-стена 1MS" 100 для толщины утеплителя до 60мм</t>
  </si>
  <si>
    <t>Дюбель "Termoclip-стена 1MS" 260 для толщины утеплителя до 220мм</t>
  </si>
  <si>
    <t>%ROCKsil, белая (10 л)</t>
  </si>
  <si>
    <t>%ROCKsil, прозрачная (9.4 л)</t>
  </si>
  <si>
    <t>Дюбель "Normoclip 2MH" 140</t>
  </si>
  <si>
    <t>306950</t>
  </si>
  <si>
    <t>Дюбель "Termoclip-стена 1MT" 300 для толщины утеплителя до 250мм</t>
  </si>
  <si>
    <t>7. Минимальный заказ на продукцию категории A отсутствует, на категорию B составляет 6 тонн, на категорию C - 9 тонн, на категорию D - 12 тонн.</t>
  </si>
  <si>
    <t>8. В колонках Z-AD (под "плюсом" над колонкой AE) указана РАСЧЁТНАЯ вместимость продукции в автомобиль 90 м3. В зависимости от конкретного транспортного средства фактическая вместимость может отличаться как в большую, так и в меньшую сторону.</t>
  </si>
  <si>
    <r>
      <t xml:space="preserve">9. Продукция, выделенная </t>
    </r>
    <r>
      <rPr>
        <b/>
        <sz val="11"/>
        <color theme="3"/>
        <rFont val="Calibri"/>
        <family val="2"/>
        <scheme val="minor"/>
      </rPr>
      <t>синим цветом</t>
    </r>
    <r>
      <rPr>
        <sz val="11"/>
        <rFont val="Calibri"/>
        <family val="2"/>
        <scheme val="minor"/>
      </rPr>
      <t xml:space="preserve">, поставляется в информативной упаковке, остальная продукция - в стандартной упаковке. </t>
    </r>
  </si>
  <si>
    <t>6. Для ряда позиций (с пометкой "mix" в колонке AE) категории определены для каждого "домашнего завода" в отдельности (информация находится в колонках J-M под "плюсом" над колонкой N). В колонке AF для таких позиций мин.заказ указан по высшей категории.</t>
  </si>
  <si>
    <t>ФЛОР БАТТС И 1000x600x25 пач.</t>
  </si>
  <si>
    <t>89659</t>
  </si>
  <si>
    <t>4604653208248</t>
  </si>
  <si>
    <t>ФАСАД БАТТС ОПТИМА 1000x600x100 32пач./пал.</t>
  </si>
  <si>
    <t>ФАСАД БАТТС ОПТИМА 1000x600x140 32пач./пал.</t>
  </si>
  <si>
    <t>ФАСАД БАТТС ОПТИМА 1200x600x140 32пач./пал.</t>
  </si>
  <si>
    <t>ФАСАД БАТТС ОПТИМА 1000x600x160 пач.</t>
  </si>
  <si>
    <t>ФАСАД БАТТС ОПТИМА 1200x600x160 пач.</t>
  </si>
  <si>
    <t>281073</t>
  </si>
  <si>
    <t>299027</t>
  </si>
  <si>
    <t>221052</t>
  </si>
  <si>
    <t>ФАСАД БАТТС ОПТИМА 1000x600x150 32пач./пал.</t>
  </si>
  <si>
    <t>195964</t>
  </si>
  <si>
    <t>207043</t>
  </si>
  <si>
    <t>291497</t>
  </si>
  <si>
    <t>ФАСАД БАТТС БАЛКОН 1000x600x100 16пач./пал.</t>
  </si>
  <si>
    <t>301294</t>
  </si>
  <si>
    <t>ФАСАД БАТТС БАЛКОН 1000x600x100 32пач./пал.</t>
  </si>
  <si>
    <t>290191</t>
  </si>
  <si>
    <t>ФАСАД БАТТС БАЛКОН 1000x600x140 пач.</t>
  </si>
  <si>
    <t>291504</t>
  </si>
  <si>
    <t>ФАСАД БАТТС БАЛКОН 1000x600x150 16пач./пал.</t>
  </si>
  <si>
    <t>294699</t>
  </si>
  <si>
    <t>ФАСАД БАТТС БАЛКОН 1000x600x150 32пач./пал.</t>
  </si>
  <si>
    <t>221046</t>
  </si>
  <si>
    <t>ВЕНТИ БАТТС Н 1000x600x140 пач.</t>
  </si>
  <si>
    <t>КАВИТИ БАТТС 1000x600x120 пач.</t>
  </si>
  <si>
    <t>286804</t>
  </si>
  <si>
    <t>179589</t>
  </si>
  <si>
    <t>39026</t>
  </si>
  <si>
    <t>ВЕНТИ БАТТС Д ОПТИМА 1000x600x140 пач.</t>
  </si>
  <si>
    <t>204729</t>
  </si>
  <si>
    <t>4604653207746</t>
  </si>
  <si>
    <t>4604653260215</t>
  </si>
  <si>
    <t>4604653276933</t>
  </si>
  <si>
    <t>4604653252432</t>
  </si>
  <si>
    <t>4604653277169</t>
  </si>
  <si>
    <t>4604653001689</t>
  </si>
  <si>
    <t>4604653003157</t>
  </si>
  <si>
    <t>4604653277282</t>
  </si>
  <si>
    <t>4604653001696</t>
  </si>
  <si>
    <t>4604653002334</t>
  </si>
  <si>
    <t>4604653258847</t>
  </si>
  <si>
    <t>4604653275677</t>
  </si>
  <si>
    <t>4604653002723</t>
  </si>
  <si>
    <t>4604653258861</t>
  </si>
  <si>
    <t>4604653242990</t>
  </si>
  <si>
    <t>4604653253156</t>
  </si>
  <si>
    <t>A mix</t>
  </si>
  <si>
    <t>B mix</t>
  </si>
  <si>
    <t>ПРОИЗВОДСТВО + АВС mix</t>
  </si>
  <si>
    <t>ROCKmembrane FG гомогенная 1.5мм (1.3м х 20м)</t>
  </si>
  <si>
    <t>ROCKmembrane OPTIMA 1.5мм (2.05м х 16м)</t>
  </si>
  <si>
    <t>ROCKmembrane OPTIMA 1.2мм (2.05м х 20м)</t>
  </si>
  <si>
    <t>D</t>
  </si>
  <si>
    <t>ВЕНТИ БАТТС Н 1000x600x100 20пач./пал.</t>
  </si>
  <si>
    <t>ВЕНТИ БАТТС Н 1000x600x100 16пач./пал.</t>
  </si>
  <si>
    <t>311874</t>
  </si>
  <si>
    <t>311869</t>
  </si>
  <si>
    <t>311878</t>
  </si>
  <si>
    <t>311876</t>
  </si>
  <si>
    <t xml:space="preserve"> от 1 сентября 2021 года</t>
  </si>
  <si>
    <t>314729</t>
  </si>
  <si>
    <t>314813</t>
  </si>
  <si>
    <t>314731</t>
  </si>
  <si>
    <t>314764</t>
  </si>
  <si>
    <t>314812</t>
  </si>
  <si>
    <t>new density</t>
  </si>
  <si>
    <t>ROCKmembrane OPTIMA RUS 1.2мм (ш = 2.1м, д = 25м)</t>
  </si>
  <si>
    <t>ROCKmembrane OPTIMA RUS 1.5мм (ш = 2.1м, д = 20м)</t>
  </si>
  <si>
    <t>ROCKmembrane STANDARD RUS 1.2мм (ш = 2.1м, д = 25м)</t>
  </si>
  <si>
    <t>ROCKmembrane STANDARD RUS 1.5мм (ш = 2.1м, д = 20м)</t>
  </si>
  <si>
    <t>315816</t>
  </si>
  <si>
    <t>315817</t>
  </si>
  <si>
    <t>315198</t>
  </si>
  <si>
    <t>315199</t>
  </si>
  <si>
    <t>315200</t>
  </si>
  <si>
    <t>315202</t>
  </si>
  <si>
    <t>315194</t>
  </si>
  <si>
    <t>315195</t>
  </si>
  <si>
    <t>315196</t>
  </si>
  <si>
    <t>315197</t>
  </si>
  <si>
    <t>315210</t>
  </si>
  <si>
    <t>1000x600x100</t>
  </si>
  <si>
    <t>302961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</si>
</sst>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%"/>
    <numFmt numFmtId="166" formatCode="#,##0.0"/>
  </numFmts>
  <fonts count="3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.5"/>
      <name val="Calibri"/>
      <family val="2"/>
      <scheme val="minor"/>
    </font>
    <font>
      <sz val="10.5"/>
      <name val="Calibri"/>
      <family val="2"/>
      <charset val="204"/>
      <scheme val="minor"/>
    </font>
    <font>
      <sz val="10"/>
      <color theme="0" tint="-0.34998626667073579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503"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3" fontId="7" fillId="0" borderId="3" xfId="0" quotePrefix="1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3" fontId="3" fillId="0" borderId="9" xfId="2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3" fontId="7" fillId="0" borderId="9" xfId="0" quotePrefix="1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9" xfId="0" quotePrefix="1" applyNumberFormat="1" applyFont="1" applyFill="1" applyBorder="1" applyAlignment="1">
      <alignment horizontal="center" vertical="center"/>
    </xf>
    <xf numFmtId="3" fontId="7" fillId="0" borderId="12" xfId="0" quotePrefix="1" applyNumberFormat="1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1" fontId="3" fillId="0" borderId="14" xfId="1" applyNumberFormat="1" applyFont="1" applyFill="1" applyBorder="1" applyAlignment="1">
      <alignment horizontal="center" vertical="center"/>
    </xf>
    <xf numFmtId="1" fontId="3" fillId="0" borderId="18" xfId="1" applyNumberFormat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3" fontId="7" fillId="0" borderId="15" xfId="0" quotePrefix="1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5" xfId="0" quotePrefix="1" applyNumberFormat="1" applyFont="1" applyFill="1" applyBorder="1" applyAlignment="1">
      <alignment horizontal="center" vertical="center"/>
    </xf>
    <xf numFmtId="3" fontId="7" fillId="0" borderId="18" xfId="0" quotePrefix="1" applyNumberFormat="1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quotePrefix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1" fontId="4" fillId="3" borderId="20" xfId="0" applyNumberFormat="1" applyFont="1" applyFill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0" fontId="4" fillId="5" borderId="20" xfId="0" applyNumberFormat="1" applyFont="1" applyFill="1" applyBorder="1" applyAlignment="1">
      <alignment horizontal="center" vertical="center" wrapText="1"/>
    </xf>
    <xf numFmtId="4" fontId="4" fillId="5" borderId="21" xfId="0" applyNumberFormat="1" applyFont="1" applyFill="1" applyBorder="1" applyAlignment="1">
      <alignment horizontal="center" vertical="center" wrapText="1"/>
    </xf>
    <xf numFmtId="164" fontId="4" fillId="5" borderId="21" xfId="0" applyNumberFormat="1" applyFont="1" applyFill="1" applyBorder="1" applyAlignment="1">
      <alignment horizontal="center" vertical="center" wrapText="1"/>
    </xf>
    <xf numFmtId="3" fontId="4" fillId="5" borderId="21" xfId="0" applyNumberFormat="1" applyFont="1" applyFill="1" applyBorder="1" applyAlignment="1">
      <alignment horizontal="center" vertical="center" wrapText="1"/>
    </xf>
    <xf numFmtId="3" fontId="4" fillId="5" borderId="24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1" fontId="4" fillId="7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1" fontId="3" fillId="7" borderId="0" xfId="0" applyNumberFormat="1" applyFont="1" applyFill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3" fillId="8" borderId="6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 indent="1"/>
    </xf>
    <xf numFmtId="0" fontId="3" fillId="0" borderId="8" xfId="2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3" fillId="0" borderId="12" xfId="3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 wrapText="1"/>
    </xf>
    <xf numFmtId="3" fontId="3" fillId="0" borderId="9" xfId="0" quotePrefix="1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 indent="1"/>
    </xf>
    <xf numFmtId="0" fontId="3" fillId="0" borderId="15" xfId="0" quotePrefix="1" applyFont="1" applyFill="1" applyBorder="1" applyAlignment="1">
      <alignment horizontal="center" vertical="center"/>
    </xf>
    <xf numFmtId="165" fontId="4" fillId="2" borderId="34" xfId="4" applyNumberFormat="1" applyFont="1" applyFill="1" applyBorder="1" applyAlignment="1" applyProtection="1">
      <alignment horizontal="center" vertical="center"/>
      <protection locked="0"/>
    </xf>
    <xf numFmtId="4" fontId="3" fillId="7" borderId="0" xfId="0" applyNumberFormat="1" applyFont="1" applyFill="1" applyAlignment="1">
      <alignment horizontal="right" vertical="center" indent="1"/>
    </xf>
    <xf numFmtId="165" fontId="4" fillId="2" borderId="35" xfId="4" applyNumberFormat="1" applyFont="1" applyFill="1" applyBorder="1" applyAlignment="1" applyProtection="1">
      <alignment horizontal="center" vertical="center"/>
      <protection locked="0"/>
    </xf>
    <xf numFmtId="165" fontId="4" fillId="2" borderId="36" xfId="4" applyNumberFormat="1" applyFont="1" applyFill="1" applyBorder="1" applyAlignment="1" applyProtection="1">
      <alignment horizontal="center" vertical="center"/>
      <protection locked="0"/>
    </xf>
    <xf numFmtId="0" fontId="2" fillId="9" borderId="19" xfId="4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 inden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quotePrefix="1" applyFont="1" applyFill="1" applyBorder="1" applyAlignment="1">
      <alignment horizontal="center" vertical="center" wrapText="1"/>
    </xf>
    <xf numFmtId="4" fontId="3" fillId="0" borderId="16" xfId="1" applyNumberFormat="1" applyFont="1" applyFill="1" applyBorder="1" applyAlignment="1">
      <alignment horizontal="center" vertical="center"/>
    </xf>
    <xf numFmtId="3" fontId="3" fillId="0" borderId="18" xfId="2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15" fillId="0" borderId="0" xfId="1" applyFont="1"/>
    <xf numFmtId="0" fontId="15" fillId="7" borderId="0" xfId="1" applyFont="1" applyFill="1"/>
    <xf numFmtId="0" fontId="16" fillId="0" borderId="0" xfId="1" applyFont="1"/>
    <xf numFmtId="0" fontId="3" fillId="0" borderId="0" xfId="1" applyFont="1"/>
    <xf numFmtId="0" fontId="3" fillId="7" borderId="0" xfId="1" applyFont="1" applyFill="1"/>
    <xf numFmtId="0" fontId="17" fillId="0" borderId="18" xfId="5" applyFill="1" applyBorder="1" applyAlignment="1">
      <alignment horizontal="center" vertical="center"/>
    </xf>
    <xf numFmtId="0" fontId="17" fillId="0" borderId="12" xfId="5" applyFill="1" applyBorder="1" applyAlignment="1">
      <alignment horizontal="center" vertical="center"/>
    </xf>
    <xf numFmtId="0" fontId="17" fillId="0" borderId="12" xfId="5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2" fontId="3" fillId="0" borderId="51" xfId="0" applyNumberFormat="1" applyFont="1" applyFill="1" applyBorder="1" applyAlignment="1">
      <alignment horizontal="center" vertical="center"/>
    </xf>
    <xf numFmtId="0" fontId="3" fillId="0" borderId="50" xfId="0" quotePrefix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4" fontId="3" fillId="0" borderId="51" xfId="0" applyNumberFormat="1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2" xfId="0" quotePrefix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3" fillId="0" borderId="53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9" fillId="7" borderId="0" xfId="1" applyFont="1" applyFill="1" applyAlignment="1">
      <alignment horizontal="left" vertical="center" indent="1"/>
    </xf>
    <xf numFmtId="0" fontId="19" fillId="0" borderId="18" xfId="0" applyFont="1" applyFill="1" applyBorder="1" applyAlignment="1">
      <alignment horizontal="left" vertical="center" wrapText="1" indent="1"/>
    </xf>
    <xf numFmtId="0" fontId="18" fillId="0" borderId="14" xfId="0" applyFont="1" applyFill="1" applyBorder="1" applyAlignment="1">
      <alignment horizontal="left" vertical="center" wrapText="1" inden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 indent="1"/>
    </xf>
    <xf numFmtId="0" fontId="18" fillId="0" borderId="8" xfId="0" applyFont="1" applyFill="1" applyBorder="1" applyAlignment="1">
      <alignment horizontal="left" vertical="center" wrapText="1" inden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indent="1"/>
    </xf>
    <xf numFmtId="0" fontId="20" fillId="0" borderId="6" xfId="0" applyFont="1" applyFill="1" applyBorder="1" applyAlignment="1">
      <alignment horizontal="left" vertical="center" wrapText="1" indent="1"/>
    </xf>
    <xf numFmtId="0" fontId="18" fillId="0" borderId="2" xfId="0" applyFont="1" applyFill="1" applyBorder="1" applyAlignment="1">
      <alignment horizontal="left" vertical="center" wrapText="1" indent="1"/>
    </xf>
    <xf numFmtId="0" fontId="19" fillId="0" borderId="2" xfId="0" applyFont="1" applyFill="1" applyBorder="1" applyAlignment="1">
      <alignment horizontal="center" vertical="center" wrapText="1"/>
    </xf>
    <xf numFmtId="0" fontId="19" fillId="7" borderId="0" xfId="1" applyFont="1" applyFill="1"/>
    <xf numFmtId="0" fontId="18" fillId="3" borderId="24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7" fillId="0" borderId="6" xfId="5" applyFill="1" applyBorder="1" applyAlignment="1">
      <alignment horizontal="center" vertical="center"/>
    </xf>
    <xf numFmtId="0" fontId="17" fillId="0" borderId="18" xfId="5" quotePrefix="1" applyFill="1" applyBorder="1" applyAlignment="1">
      <alignment horizontal="center" vertical="center"/>
    </xf>
    <xf numFmtId="0" fontId="17" fillId="0" borderId="12" xfId="5" quotePrefix="1" applyFill="1" applyBorder="1" applyAlignment="1">
      <alignment horizontal="center" vertical="center"/>
    </xf>
    <xf numFmtId="0" fontId="17" fillId="0" borderId="14" xfId="5" applyFill="1" applyBorder="1" applyAlignment="1">
      <alignment horizontal="center" vertical="center" wrapText="1"/>
    </xf>
    <xf numFmtId="0" fontId="17" fillId="0" borderId="8" xfId="5" applyFill="1" applyBorder="1" applyAlignment="1">
      <alignment horizontal="center" vertical="center" wrapText="1"/>
    </xf>
    <xf numFmtId="0" fontId="17" fillId="0" borderId="2" xfId="5" applyFill="1" applyBorder="1" applyAlignment="1">
      <alignment horizontal="center" vertical="center" wrapText="1"/>
    </xf>
    <xf numFmtId="0" fontId="17" fillId="0" borderId="54" xfId="5" quotePrefix="1" applyFill="1" applyBorder="1" applyAlignment="1">
      <alignment horizontal="center" vertical="center"/>
    </xf>
    <xf numFmtId="0" fontId="17" fillId="0" borderId="55" xfId="5" applyFill="1" applyBorder="1" applyAlignment="1">
      <alignment horizontal="center" vertical="center" wrapText="1"/>
    </xf>
    <xf numFmtId="0" fontId="17" fillId="0" borderId="55" xfId="5" quotePrefix="1" applyFill="1" applyBorder="1" applyAlignment="1">
      <alignment horizontal="center" vertical="center"/>
    </xf>
    <xf numFmtId="0" fontId="17" fillId="0" borderId="55" xfId="5" applyFill="1" applyBorder="1" applyAlignment="1">
      <alignment horizontal="center" vertical="center"/>
    </xf>
    <xf numFmtId="0" fontId="17" fillId="0" borderId="54" xfId="5" applyFill="1" applyBorder="1" applyAlignment="1">
      <alignment horizontal="center" vertical="center"/>
    </xf>
    <xf numFmtId="0" fontId="17" fillId="0" borderId="56" xfId="5" applyFill="1" applyBorder="1" applyAlignment="1">
      <alignment horizontal="center" vertical="center"/>
    </xf>
    <xf numFmtId="0" fontId="17" fillId="0" borderId="57" xfId="5" applyFill="1" applyBorder="1" applyAlignment="1">
      <alignment horizontal="center" vertical="center"/>
    </xf>
    <xf numFmtId="0" fontId="17" fillId="0" borderId="58" xfId="5" applyFill="1" applyBorder="1" applyAlignment="1">
      <alignment horizontal="center" vertical="center"/>
    </xf>
    <xf numFmtId="0" fontId="17" fillId="0" borderId="59" xfId="5" applyFill="1" applyBorder="1" applyAlignment="1">
      <alignment horizontal="center" vertical="center"/>
    </xf>
    <xf numFmtId="0" fontId="19" fillId="0" borderId="52" xfId="0" applyFont="1" applyFill="1" applyBorder="1" applyAlignment="1">
      <alignment horizontal="left" vertical="center" wrapText="1" indent="1"/>
    </xf>
    <xf numFmtId="0" fontId="18" fillId="0" borderId="53" xfId="0" applyFont="1" applyFill="1" applyBorder="1" applyAlignment="1">
      <alignment horizontal="left" vertical="center" wrapText="1" indent="1"/>
    </xf>
    <xf numFmtId="0" fontId="17" fillId="0" borderId="52" xfId="5" quotePrefix="1" applyFill="1" applyBorder="1" applyAlignment="1">
      <alignment horizontal="center" vertical="center"/>
    </xf>
    <xf numFmtId="0" fontId="17" fillId="0" borderId="61" xfId="5" quotePrefix="1" applyFill="1" applyBorder="1" applyAlignment="1">
      <alignment horizontal="center" vertical="center"/>
    </xf>
    <xf numFmtId="0" fontId="17" fillId="0" borderId="53" xfId="5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9" xfId="0" quotePrefix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wrapText="1" indent="1"/>
    </xf>
    <xf numFmtId="164" fontId="3" fillId="0" borderId="49" xfId="0" applyNumberFormat="1" applyFont="1" applyFill="1" applyBorder="1" applyAlignment="1">
      <alignment horizontal="center" vertical="center"/>
    </xf>
    <xf numFmtId="3" fontId="8" fillId="0" borderId="52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4" fontId="8" fillId="0" borderId="49" xfId="0" applyNumberFormat="1" applyFont="1" applyFill="1" applyBorder="1" applyAlignment="1">
      <alignment horizontal="center" vertical="center"/>
    </xf>
    <xf numFmtId="164" fontId="8" fillId="0" borderId="49" xfId="0" applyNumberFormat="1" applyFont="1" applyFill="1" applyBorder="1" applyAlignment="1">
      <alignment horizontal="center" vertical="center"/>
    </xf>
    <xf numFmtId="0" fontId="8" fillId="0" borderId="53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3" fontId="7" fillId="0" borderId="49" xfId="0" quotePrefix="1" applyNumberFormat="1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center" vertical="center" wrapText="1"/>
    </xf>
    <xf numFmtId="3" fontId="3" fillId="0" borderId="49" xfId="2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/>
    </xf>
    <xf numFmtId="4" fontId="3" fillId="0" borderId="49" xfId="1" applyNumberFormat="1" applyFont="1" applyFill="1" applyBorder="1" applyAlignment="1">
      <alignment horizontal="center" vertical="center"/>
    </xf>
    <xf numFmtId="164" fontId="3" fillId="0" borderId="49" xfId="1" applyNumberFormat="1" applyFont="1" applyFill="1" applyBorder="1" applyAlignment="1">
      <alignment horizontal="center" vertical="center"/>
    </xf>
    <xf numFmtId="4" fontId="3" fillId="0" borderId="53" xfId="1" applyNumberFormat="1" applyFont="1" applyFill="1" applyBorder="1" applyAlignment="1">
      <alignment horizontal="center" vertical="center"/>
    </xf>
    <xf numFmtId="1" fontId="3" fillId="0" borderId="52" xfId="1" applyNumberFormat="1" applyFont="1" applyFill="1" applyBorder="1" applyAlignment="1">
      <alignment horizontal="center" vertical="center"/>
    </xf>
    <xf numFmtId="1" fontId="3" fillId="0" borderId="53" xfId="1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>
      <alignment horizontal="center" vertical="center"/>
    </xf>
    <xf numFmtId="4" fontId="4" fillId="0" borderId="63" xfId="0" applyNumberFormat="1" applyFont="1" applyFill="1" applyBorder="1" applyAlignment="1">
      <alignment horizontal="center" vertical="center"/>
    </xf>
    <xf numFmtId="4" fontId="3" fillId="0" borderId="64" xfId="0" applyNumberFormat="1" applyFont="1" applyFill="1" applyBorder="1" applyAlignment="1">
      <alignment horizontal="center" vertical="center"/>
    </xf>
    <xf numFmtId="4" fontId="4" fillId="0" borderId="53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 wrapText="1" indent="1"/>
    </xf>
    <xf numFmtId="164" fontId="3" fillId="0" borderId="48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center"/>
    </xf>
    <xf numFmtId="0" fontId="3" fillId="0" borderId="51" xfId="1" applyNumberFormat="1" applyFont="1" applyFill="1" applyBorder="1" applyAlignment="1">
      <alignment horizontal="center" vertical="center"/>
    </xf>
    <xf numFmtId="3" fontId="7" fillId="0" borderId="50" xfId="0" applyNumberFormat="1" applyFont="1" applyFill="1" applyBorder="1" applyAlignment="1">
      <alignment horizontal="center" vertical="center"/>
    </xf>
    <xf numFmtId="3" fontId="3" fillId="0" borderId="48" xfId="2" applyNumberFormat="1" applyFont="1" applyFill="1" applyBorder="1" applyAlignment="1">
      <alignment horizontal="center" vertical="center" wrapText="1"/>
    </xf>
    <xf numFmtId="4" fontId="3" fillId="0" borderId="48" xfId="1" applyNumberFormat="1" applyFont="1" applyFill="1" applyBorder="1" applyAlignment="1">
      <alignment horizontal="center" vertical="center"/>
    </xf>
    <xf numFmtId="164" fontId="3" fillId="0" borderId="48" xfId="1" applyNumberFormat="1" applyFont="1" applyFill="1" applyBorder="1" applyAlignment="1">
      <alignment horizontal="center" vertical="center"/>
    </xf>
    <xf numFmtId="4" fontId="3" fillId="0" borderId="51" xfId="1" applyNumberFormat="1" applyFont="1" applyFill="1" applyBorder="1" applyAlignment="1">
      <alignment horizontal="center" vertical="center"/>
    </xf>
    <xf numFmtId="1" fontId="3" fillId="0" borderId="50" xfId="1" applyNumberFormat="1" applyFont="1" applyFill="1" applyBorder="1" applyAlignment="1">
      <alignment horizontal="center" vertical="center"/>
    </xf>
    <xf numFmtId="1" fontId="3" fillId="0" borderId="51" xfId="1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4" fontId="4" fillId="0" borderId="65" xfId="0" applyNumberFormat="1" applyFont="1" applyFill="1" applyBorder="1" applyAlignment="1">
      <alignment horizontal="center" vertical="center"/>
    </xf>
    <xf numFmtId="4" fontId="3" fillId="0" borderId="66" xfId="0" applyNumberFormat="1" applyFont="1" applyFill="1" applyBorder="1" applyAlignment="1">
      <alignment horizontal="center" vertical="center"/>
    </xf>
    <xf numFmtId="4" fontId="4" fillId="0" borderId="51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" fontId="3" fillId="0" borderId="67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" fontId="3" fillId="0" borderId="62" xfId="0" applyNumberFormat="1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wrapText="1"/>
    </xf>
    <xf numFmtId="4" fontId="4" fillId="3" borderId="6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left" vertical="center" wrapText="1" indent="1"/>
    </xf>
    <xf numFmtId="0" fontId="18" fillId="0" borderId="51" xfId="0" applyFont="1" applyFill="1" applyBorder="1" applyAlignment="1">
      <alignment horizontal="left" vertical="center" wrapText="1" indent="1"/>
    </xf>
    <xf numFmtId="0" fontId="17" fillId="0" borderId="50" xfId="5" applyFill="1" applyBorder="1" applyAlignment="1">
      <alignment horizontal="center" vertical="center"/>
    </xf>
    <xf numFmtId="0" fontId="17" fillId="0" borderId="68" xfId="5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166" fontId="3" fillId="0" borderId="12" xfId="2" applyNumberFormat="1" applyFont="1" applyFill="1" applyBorder="1" applyAlignment="1">
      <alignment horizontal="center" vertical="center" wrapText="1"/>
    </xf>
    <xf numFmtId="166" fontId="3" fillId="0" borderId="6" xfId="2" applyNumberFormat="1" applyFont="1" applyFill="1" applyBorder="1" applyAlignment="1">
      <alignment horizontal="center" vertical="center" wrapText="1"/>
    </xf>
    <xf numFmtId="3" fontId="3" fillId="3" borderId="39" xfId="0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3" fontId="3" fillId="12" borderId="12" xfId="2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" fontId="3" fillId="0" borderId="12" xfId="1" quotePrefix="1" applyNumberFormat="1" applyFont="1" applyFill="1" applyBorder="1" applyAlignment="1">
      <alignment horizontal="center" vertical="center"/>
    </xf>
    <xf numFmtId="3" fontId="8" fillId="0" borderId="50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/>
    </xf>
    <xf numFmtId="4" fontId="8" fillId="0" borderId="48" xfId="0" applyNumberFormat="1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3" fontId="7" fillId="0" borderId="48" xfId="0" quotePrefix="1" applyNumberFormat="1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 indent="1"/>
    </xf>
    <xf numFmtId="1" fontId="3" fillId="0" borderId="8" xfId="1" quotePrefix="1" applyNumberFormat="1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69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4" fontId="4" fillId="2" borderId="69" xfId="0" applyNumberFormat="1" applyFont="1" applyFill="1" applyBorder="1" applyAlignment="1">
      <alignment horizontal="center" vertical="center" wrapText="1"/>
    </xf>
    <xf numFmtId="4" fontId="4" fillId="2" borderId="45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 indent="1"/>
    </xf>
    <xf numFmtId="4" fontId="3" fillId="0" borderId="44" xfId="0" applyNumberFormat="1" applyFont="1" applyFill="1" applyBorder="1" applyAlignment="1">
      <alignment horizontal="center" vertical="center"/>
    </xf>
    <xf numFmtId="4" fontId="4" fillId="0" borderId="70" xfId="0" applyNumberFormat="1" applyFont="1" applyFill="1" applyBorder="1" applyAlignment="1">
      <alignment horizontal="center" vertical="center"/>
    </xf>
    <xf numFmtId="4" fontId="3" fillId="0" borderId="71" xfId="0" applyNumberFormat="1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7" fillId="0" borderId="72" xfId="5" applyFill="1" applyBorder="1" applyAlignment="1">
      <alignment horizontal="center" vertical="center"/>
    </xf>
    <xf numFmtId="0" fontId="17" fillId="0" borderId="51" xfId="5" applyFill="1" applyBorder="1" applyAlignment="1">
      <alignment horizontal="center" vertical="center" wrapText="1"/>
    </xf>
    <xf numFmtId="0" fontId="17" fillId="0" borderId="6" xfId="5" applyFill="1" applyBorder="1" applyAlignment="1">
      <alignment horizontal="center" vertical="center" wrapText="1"/>
    </xf>
    <xf numFmtId="0" fontId="17" fillId="0" borderId="56" xfId="5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 indent="1"/>
    </xf>
    <xf numFmtId="0" fontId="19" fillId="0" borderId="50" xfId="0" applyFont="1" applyFill="1" applyBorder="1" applyAlignment="1">
      <alignment horizontal="left" vertical="center" wrapText="1" indent="1"/>
    </xf>
    <xf numFmtId="0" fontId="19" fillId="0" borderId="44" xfId="0" applyFont="1" applyFill="1" applyBorder="1" applyAlignment="1">
      <alignment horizontal="left" vertical="center" wrapText="1" indent="1"/>
    </xf>
    <xf numFmtId="0" fontId="18" fillId="0" borderId="45" xfId="0" applyFont="1" applyFill="1" applyBorder="1" applyAlignment="1">
      <alignment horizontal="left" vertical="center" wrapText="1" indent="1"/>
    </xf>
    <xf numFmtId="0" fontId="17" fillId="0" borderId="44" xfId="5" applyFill="1" applyBorder="1" applyAlignment="1">
      <alignment horizontal="center" vertical="center"/>
    </xf>
    <xf numFmtId="0" fontId="17" fillId="0" borderId="41" xfId="5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left" vertical="center" wrapText="1" indent="1"/>
    </xf>
    <xf numFmtId="3" fontId="3" fillId="0" borderId="50" xfId="2" applyNumberFormat="1" applyFont="1" applyFill="1" applyBorder="1" applyAlignment="1">
      <alignment horizontal="center" vertical="center" wrapText="1"/>
    </xf>
    <xf numFmtId="3" fontId="3" fillId="0" borderId="51" xfId="1" applyNumberFormat="1" applyFont="1" applyFill="1" applyBorder="1" applyAlignment="1">
      <alignment horizontal="center" vertical="center"/>
    </xf>
    <xf numFmtId="4" fontId="3" fillId="0" borderId="66" xfId="1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left" vertical="center" wrapText="1" indent="1"/>
    </xf>
    <xf numFmtId="3" fontId="3" fillId="0" borderId="44" xfId="2" applyNumberFormat="1" applyFont="1" applyFill="1" applyBorder="1" applyAlignment="1">
      <alignment horizontal="center" vertical="center" wrapText="1"/>
    </xf>
    <xf numFmtId="0" fontId="3" fillId="0" borderId="45" xfId="1" applyNumberFormat="1" applyFont="1" applyFill="1" applyBorder="1" applyAlignment="1">
      <alignment horizontal="center" vertical="center"/>
    </xf>
    <xf numFmtId="3" fontId="3" fillId="0" borderId="45" xfId="1" applyNumberFormat="1" applyFont="1" applyFill="1" applyBorder="1" applyAlignment="1">
      <alignment horizontal="center" vertical="center"/>
    </xf>
    <xf numFmtId="4" fontId="3" fillId="0" borderId="71" xfId="1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 wrapText="1" indent="1"/>
    </xf>
    <xf numFmtId="0" fontId="3" fillId="5" borderId="12" xfId="0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3" fontId="7" fillId="0" borderId="6" xfId="0" quotePrefix="1" applyNumberFormat="1" applyFont="1" applyFill="1" applyBorder="1" applyAlignment="1">
      <alignment horizontal="center" vertical="center"/>
    </xf>
    <xf numFmtId="3" fontId="3" fillId="0" borderId="3" xfId="0" quotePrefix="1" applyNumberFormat="1" applyFont="1" applyFill="1" applyBorder="1" applyAlignment="1">
      <alignment horizontal="center" vertical="center"/>
    </xf>
    <xf numFmtId="9" fontId="3" fillId="0" borderId="0" xfId="6" applyFont="1" applyFill="1" applyAlignment="1">
      <alignment horizontal="center" vertical="center"/>
    </xf>
    <xf numFmtId="0" fontId="3" fillId="11" borderId="0" xfId="0" applyFont="1" applyFill="1" applyAlignment="1">
      <alignment horizontal="left" vertical="center" indent="1"/>
    </xf>
    <xf numFmtId="0" fontId="3" fillId="11" borderId="0" xfId="0" applyFont="1" applyFill="1" applyAlignment="1">
      <alignment horizontal="center" vertical="center"/>
    </xf>
    <xf numFmtId="0" fontId="13" fillId="12" borderId="9" xfId="0" quotePrefix="1" applyFont="1" applyFill="1" applyBorder="1" applyAlignment="1">
      <alignment horizontal="center" vertical="center" wrapText="1"/>
    </xf>
    <xf numFmtId="0" fontId="13" fillId="12" borderId="9" xfId="0" applyFont="1" applyFill="1" applyBorder="1" applyAlignment="1">
      <alignment horizontal="left" vertical="center" wrapText="1" indent="1"/>
    </xf>
    <xf numFmtId="4" fontId="3" fillId="0" borderId="73" xfId="0" applyNumberFormat="1" applyFont="1" applyFill="1" applyBorder="1" applyAlignment="1">
      <alignment horizontal="center" vertical="center"/>
    </xf>
    <xf numFmtId="4" fontId="3" fillId="0" borderId="60" xfId="0" applyNumberFormat="1" applyFont="1" applyFill="1" applyBorder="1" applyAlignment="1">
      <alignment horizontal="center" vertical="center"/>
    </xf>
    <xf numFmtId="0" fontId="3" fillId="14" borderId="0" xfId="0" applyFont="1" applyFill="1" applyAlignment="1">
      <alignment horizontal="left" vertical="center" indent="1"/>
    </xf>
    <xf numFmtId="0" fontId="3" fillId="14" borderId="0" xfId="0" applyFont="1" applyFill="1" applyAlignment="1">
      <alignment horizontal="center" vertical="center"/>
    </xf>
    <xf numFmtId="1" fontId="3" fillId="0" borderId="50" xfId="1" quotePrefix="1" applyNumberFormat="1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 wrapText="1"/>
    </xf>
    <xf numFmtId="0" fontId="28" fillId="8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2" fontId="3" fillId="13" borderId="9" xfId="0" applyNumberFormat="1" applyFont="1" applyFill="1" applyBorder="1" applyAlignment="1">
      <alignment horizontal="center" vertical="center"/>
    </xf>
    <xf numFmtId="2" fontId="3" fillId="13" borderId="8" xfId="0" applyNumberFormat="1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11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5" xfId="0" quotePrefix="1" applyFont="1" applyFill="1" applyBorder="1" applyAlignment="1">
      <alignment horizontal="center" vertical="center" wrapText="1"/>
    </xf>
    <xf numFmtId="0" fontId="4" fillId="11" borderId="76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64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66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2" fontId="3" fillId="0" borderId="0" xfId="0" applyNumberFormat="1" applyFont="1" applyFill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4" fillId="11" borderId="75" xfId="0" quotePrefix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left" vertical="center" wrapText="1" indent="1"/>
    </xf>
    <xf numFmtId="4" fontId="31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11" fillId="10" borderId="0" xfId="4" applyNumberFormat="1" applyFont="1" applyFill="1" applyBorder="1" applyAlignment="1">
      <alignment horizontal="center" vertical="top"/>
    </xf>
    <xf numFmtId="0" fontId="12" fillId="7" borderId="0" xfId="0" applyFont="1" applyFill="1" applyBorder="1" applyAlignment="1">
      <alignment horizontal="center"/>
    </xf>
    <xf numFmtId="0" fontId="13" fillId="11" borderId="9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left" vertical="center" wrapText="1" indent="1"/>
    </xf>
    <xf numFmtId="0" fontId="2" fillId="9" borderId="0" xfId="4" applyFont="1" applyFill="1" applyBorder="1" applyAlignment="1">
      <alignment horizontal="center" vertical="center"/>
    </xf>
    <xf numFmtId="165" fontId="4" fillId="2" borderId="0" xfId="4" applyNumberFormat="1" applyFont="1" applyFill="1" applyBorder="1" applyAlignment="1" applyProtection="1">
      <alignment horizontal="center" vertical="center"/>
      <protection locked="0"/>
    </xf>
    <xf numFmtId="4" fontId="4" fillId="4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9" fontId="13" fillId="11" borderId="9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0" fontId="1" fillId="11" borderId="75" xfId="0" applyFont="1" applyFill="1" applyBorder="1" applyAlignment="1">
      <alignment horizontal="center" vertical="center" wrapText="1"/>
    </xf>
    <xf numFmtId="0" fontId="1" fillId="11" borderId="75" xfId="0" quotePrefix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4" fillId="11" borderId="78" xfId="0" quotePrefix="1" applyFont="1" applyFill="1" applyBorder="1" applyAlignment="1">
      <alignment horizontal="center" vertical="center" wrapText="1"/>
    </xf>
    <xf numFmtId="1" fontId="3" fillId="0" borderId="18" xfId="1" quotePrefix="1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33" fillId="0" borderId="15" xfId="0" applyNumberFormat="1" applyFont="1" applyFill="1" applyBorder="1" applyAlignment="1">
      <alignment horizontal="center" vertical="center"/>
    </xf>
    <xf numFmtId="0" fontId="12" fillId="3" borderId="46" xfId="1" applyFont="1" applyFill="1" applyBorder="1" applyAlignment="1">
      <alignment horizontal="center"/>
    </xf>
    <xf numFmtId="0" fontId="12" fillId="3" borderId="47" xfId="1" applyFont="1" applyFill="1" applyBorder="1" applyAlignment="1">
      <alignment horizontal="center"/>
    </xf>
    <xf numFmtId="0" fontId="12" fillId="3" borderId="41" xfId="1" applyFont="1" applyFill="1" applyBorder="1" applyAlignment="1">
      <alignment horizontal="center"/>
    </xf>
    <xf numFmtId="0" fontId="12" fillId="7" borderId="0" xfId="1" applyFont="1" applyFill="1" applyBorder="1" applyAlignment="1">
      <alignment horizontal="center"/>
    </xf>
    <xf numFmtId="14" fontId="11" fillId="10" borderId="0" xfId="4" applyNumberFormat="1" applyFont="1" applyFill="1" applyBorder="1" applyAlignment="1">
      <alignment horizontal="center" vertical="top"/>
    </xf>
    <xf numFmtId="0" fontId="12" fillId="7" borderId="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" fontId="4" fillId="3" borderId="46" xfId="0" applyNumberFormat="1" applyFont="1" applyFill="1" applyBorder="1" applyAlignment="1">
      <alignment horizontal="center" vertical="center"/>
    </xf>
    <xf numFmtId="1" fontId="4" fillId="3" borderId="47" xfId="0" applyNumberFormat="1" applyFont="1" applyFill="1" applyBorder="1" applyAlignment="1">
      <alignment horizontal="center" vertical="center"/>
    </xf>
    <xf numFmtId="1" fontId="4" fillId="3" borderId="41" xfId="0" applyNumberFormat="1" applyFont="1" applyFill="1" applyBorder="1" applyAlignment="1">
      <alignment horizontal="center" vertical="center"/>
    </xf>
    <xf numFmtId="3" fontId="12" fillId="7" borderId="0" xfId="0" applyNumberFormat="1" applyFont="1" applyFill="1" applyBorder="1" applyAlignment="1">
      <alignment horizontal="center"/>
    </xf>
    <xf numFmtId="3" fontId="3" fillId="3" borderId="43" xfId="0" applyNumberFormat="1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3" fontId="11" fillId="10" borderId="0" xfId="4" applyNumberFormat="1" applyFont="1" applyFill="1" applyBorder="1" applyAlignment="1">
      <alignment horizontal="center" vertical="top"/>
    </xf>
    <xf numFmtId="0" fontId="12" fillId="7" borderId="0" xfId="0" applyFont="1" applyFill="1" applyBorder="1" applyAlignment="1">
      <alignment horizontal="center" wrapText="1"/>
    </xf>
  </cellXfs>
  <cellStyles count="7">
    <cellStyle name="Normal 2" xfId="1"/>
    <cellStyle name="Normal_Domestic 14042009_ITI_draft" xfId="4"/>
    <cellStyle name="Гиперссылка" xfId="5" builtinId="8"/>
    <cellStyle name="Обычный" xfId="0" builtinId="0"/>
    <cellStyle name="Обычный 14 2 2 2 3 4 5" xfId="3"/>
    <cellStyle name="Обычный 19 4 2 2 6 3 3" xfId="2"/>
    <cellStyle name="Процентный" xfId="6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505354</xdr:colOff>
      <xdr:row>0</xdr:row>
      <xdr:rowOff>60859</xdr:rowOff>
    </xdr:from>
    <xdr:to>
      <xdr:col>4</xdr:col>
      <xdr:colOff>2069201</xdr:colOff>
      <xdr:row>1</xdr:row>
      <xdr:rowOff>281895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2104" y="60859"/>
          <a:ext cx="2671128" cy="51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54429</xdr:colOff>
      <xdr:row>0</xdr:row>
      <xdr:rowOff>176893</xdr:rowOff>
    </xdr:from>
    <xdr:to>
      <xdr:col>0</xdr:col>
      <xdr:colOff>4045404</xdr:colOff>
      <xdr:row>2</xdr:row>
      <xdr:rowOff>87086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29" y="176893"/>
          <a:ext cx="3990975" cy="5089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244922</xdr:colOff>
      <xdr:row>0</xdr:row>
      <xdr:rowOff>54428</xdr:rowOff>
    </xdr:from>
    <xdr:to>
      <xdr:col>41</xdr:col>
      <xdr:colOff>993233</xdr:colOff>
      <xdr:row>2</xdr:row>
      <xdr:rowOff>3747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3CAE3D-74BC-4FBE-974C-90B452D0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335993" y="54428"/>
          <a:ext cx="2816596" cy="542591"/>
        </a:xfrm>
        <a:prstGeom prst="rect">
          <a:avLst/>
        </a:prstGeom>
      </xdr:spPr>
    </xdr:pic>
    <xdr:clientData/>
  </xdr:twoCellAnchor>
  <xdr:twoCellAnchor>
    <xdr:from>
      <xdr:col>38</xdr:col>
      <xdr:colOff>136072</xdr:colOff>
      <xdr:row>1</xdr:row>
      <xdr:rowOff>217714</xdr:rowOff>
    </xdr:from>
    <xdr:to>
      <xdr:col>41</xdr:col>
      <xdr:colOff>1021896</xdr:colOff>
      <xdr:row>4</xdr:row>
      <xdr:rowOff>23132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988893" y="517071"/>
          <a:ext cx="3988253" cy="5129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312962</xdr:colOff>
      <xdr:row>0</xdr:row>
      <xdr:rowOff>54428</xdr:rowOff>
    </xdr:from>
    <xdr:to>
      <xdr:col>13</xdr:col>
      <xdr:colOff>1006844</xdr:colOff>
      <xdr:row>2</xdr:row>
      <xdr:rowOff>3507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190EDD-9647-4F2F-9F33-54FA1458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68605" y="54428"/>
          <a:ext cx="2816596" cy="542591"/>
        </a:xfrm>
        <a:prstGeom prst="rect">
          <a:avLst/>
        </a:prstGeom>
      </xdr:spPr>
    </xdr:pic>
    <xdr:clientData/>
  </xdr:twoCellAnchor>
  <xdr:twoCellAnchor>
    <xdr:from>
      <xdr:col>9</xdr:col>
      <xdr:colOff>666750</xdr:colOff>
      <xdr:row>1</xdr:row>
      <xdr:rowOff>231322</xdr:rowOff>
    </xdr:from>
    <xdr:to>
      <xdr:col>13</xdr:col>
      <xdr:colOff>737507</xdr:colOff>
      <xdr:row>4</xdr:row>
      <xdr:rowOff>1361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77214" y="530679"/>
          <a:ext cx="4003222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54422</xdr:colOff>
      <xdr:row>0</xdr:row>
      <xdr:rowOff>40821</xdr:rowOff>
    </xdr:from>
    <xdr:to>
      <xdr:col>11</xdr:col>
      <xdr:colOff>503375</xdr:colOff>
      <xdr:row>0</xdr:row>
      <xdr:rowOff>583412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6D0F87-7F90-42EE-999E-6CED058D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927529" y="40821"/>
          <a:ext cx="2816596" cy="542591"/>
        </a:xfrm>
        <a:prstGeom prst="rect">
          <a:avLst/>
        </a:prstGeom>
      </xdr:spPr>
    </xdr:pic>
    <xdr:clientData/>
  </xdr:twoCellAnchor>
  <xdr:twoCellAnchor>
    <xdr:from>
      <xdr:col>6</xdr:col>
      <xdr:colOff>244928</xdr:colOff>
      <xdr:row>0</xdr:row>
      <xdr:rowOff>598714</xdr:rowOff>
    </xdr:from>
    <xdr:to>
      <xdr:col>11</xdr:col>
      <xdr:colOff>672192</xdr:colOff>
      <xdr:row>3</xdr:row>
      <xdr:rowOff>110218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22785" y="598714"/>
          <a:ext cx="3992336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09"/>
  <sheetViews>
    <sheetView view="pageBreakPreview" topLeftCell="A3" zoomScale="80" zoomScaleNormal="80" zoomScaleSheetLayoutView="80" workbookViewId="0">
      <selection activeCell="A120" sqref="A120"/>
    </sheetView>
  </sheetViews>
  <sheetFormatPr defaultColWidth="9.109375" defaultRowHeight="13.8" x14ac:dyDescent="0.3"/>
  <cols>
    <col min="1" max="1" width="76.44140625" style="218" customWidth="1"/>
    <col min="2" max="2" width="86.6640625" style="218" customWidth="1"/>
    <col min="3" max="3" width="18.109375" style="218" customWidth="1"/>
    <col min="4" max="4" width="16.5546875" style="218" customWidth="1"/>
    <col min="5" max="5" width="31.33203125" style="218" customWidth="1"/>
    <col min="6" max="6" width="9.109375" style="217" hidden="1" customWidth="1"/>
    <col min="7" max="16384" width="9.109375" style="217"/>
  </cols>
  <sheetData>
    <row r="1" spans="1:5" ht="23.4" x14ac:dyDescent="0.45">
      <c r="A1" s="474" t="s">
        <v>1200</v>
      </c>
      <c r="B1" s="474"/>
      <c r="C1" s="474"/>
      <c r="D1" s="474"/>
      <c r="E1" s="474"/>
    </row>
    <row r="2" spans="1:5" ht="23.4" x14ac:dyDescent="0.45">
      <c r="A2" s="474" t="s">
        <v>909</v>
      </c>
      <c r="B2" s="474"/>
      <c r="C2" s="474"/>
      <c r="D2" s="474"/>
      <c r="E2" s="474"/>
    </row>
    <row r="4" spans="1:5" ht="18" x14ac:dyDescent="0.3">
      <c r="A4" s="475" t="s">
        <v>1764</v>
      </c>
      <c r="B4" s="475"/>
      <c r="C4" s="475"/>
      <c r="D4" s="475"/>
      <c r="E4" s="475"/>
    </row>
    <row r="7" spans="1:5" ht="14.4" thickBot="1" x14ac:dyDescent="0.35"/>
    <row r="8" spans="1:5" ht="24" thickBot="1" x14ac:dyDescent="0.5">
      <c r="A8" s="471" t="s">
        <v>1202</v>
      </c>
      <c r="B8" s="472"/>
      <c r="C8" s="472"/>
      <c r="D8" s="472"/>
      <c r="E8" s="473"/>
    </row>
    <row r="10" spans="1:5" ht="12" customHeight="1" thickBot="1" x14ac:dyDescent="0.35"/>
    <row r="11" spans="1:5" s="219" customFormat="1" ht="22.5" customHeight="1" thickBot="1" x14ac:dyDescent="0.45">
      <c r="A11" s="241" t="s">
        <v>128</v>
      </c>
      <c r="B11" s="242" t="s">
        <v>127</v>
      </c>
      <c r="C11" s="243"/>
      <c r="D11" s="243"/>
      <c r="E11" s="243"/>
    </row>
    <row r="12" spans="1:5" s="220" customFormat="1" ht="15.75" customHeight="1" x14ac:dyDescent="0.3">
      <c r="A12" s="244" t="s">
        <v>1256</v>
      </c>
      <c r="B12" s="245" t="s">
        <v>887</v>
      </c>
      <c r="C12" s="258" t="s">
        <v>1201</v>
      </c>
      <c r="D12" s="263" t="s">
        <v>1255</v>
      </c>
      <c r="E12" s="260" t="s">
        <v>1246</v>
      </c>
    </row>
    <row r="13" spans="1:5" s="220" customFormat="1" ht="15.75" customHeight="1" x14ac:dyDescent="0.3">
      <c r="A13" s="247" t="s">
        <v>1256</v>
      </c>
      <c r="B13" s="248" t="s">
        <v>871</v>
      </c>
      <c r="C13" s="224" t="s">
        <v>1201</v>
      </c>
      <c r="D13" s="264" t="s">
        <v>1255</v>
      </c>
      <c r="E13" s="261" t="s">
        <v>1246</v>
      </c>
    </row>
    <row r="14" spans="1:5" s="221" customFormat="1" ht="15.6" x14ac:dyDescent="0.3">
      <c r="A14" s="247" t="s">
        <v>1256</v>
      </c>
      <c r="B14" s="248" t="s">
        <v>1442</v>
      </c>
      <c r="C14" s="259" t="s">
        <v>1201</v>
      </c>
      <c r="D14" s="265" t="s">
        <v>1255</v>
      </c>
      <c r="E14" s="261" t="s">
        <v>1246</v>
      </c>
    </row>
    <row r="15" spans="1:5" s="221" customFormat="1" ht="15.6" x14ac:dyDescent="0.3">
      <c r="A15" s="247" t="s">
        <v>1256</v>
      </c>
      <c r="B15" s="248" t="s">
        <v>858</v>
      </c>
      <c r="C15" s="259" t="s">
        <v>1201</v>
      </c>
      <c r="D15" s="265" t="s">
        <v>1255</v>
      </c>
      <c r="E15" s="261" t="s">
        <v>1246</v>
      </c>
    </row>
    <row r="16" spans="1:5" s="221" customFormat="1" ht="15.75" customHeight="1" x14ac:dyDescent="0.3">
      <c r="A16" s="388" t="s">
        <v>1452</v>
      </c>
      <c r="B16" s="250" t="s">
        <v>844</v>
      </c>
      <c r="C16" s="259" t="s">
        <v>1201</v>
      </c>
      <c r="D16" s="265" t="s">
        <v>1255</v>
      </c>
      <c r="E16" s="261" t="s">
        <v>1246</v>
      </c>
    </row>
    <row r="17" spans="1:5" s="220" customFormat="1" ht="15.75" customHeight="1" thickBot="1" x14ac:dyDescent="0.35">
      <c r="A17" s="389" t="s">
        <v>1453</v>
      </c>
      <c r="B17" s="328" t="s">
        <v>840</v>
      </c>
      <c r="C17" s="329" t="s">
        <v>1201</v>
      </c>
      <c r="D17" s="384" t="s">
        <v>1255</v>
      </c>
      <c r="E17" s="385" t="s">
        <v>1246</v>
      </c>
    </row>
    <row r="18" spans="1:5" s="220" customFormat="1" ht="15.6" x14ac:dyDescent="0.3">
      <c r="A18" s="244" t="s">
        <v>1454</v>
      </c>
      <c r="B18" s="245" t="s">
        <v>822</v>
      </c>
      <c r="C18" s="258" t="s">
        <v>1201</v>
      </c>
      <c r="D18" s="263" t="s">
        <v>1255</v>
      </c>
      <c r="E18" s="260" t="s">
        <v>1246</v>
      </c>
    </row>
    <row r="19" spans="1:5" s="221" customFormat="1" ht="15.75" customHeight="1" x14ac:dyDescent="0.3">
      <c r="A19" s="247" t="s">
        <v>1454</v>
      </c>
      <c r="B19" s="248" t="s">
        <v>816</v>
      </c>
      <c r="C19" s="259" t="s">
        <v>1201</v>
      </c>
      <c r="D19" s="265" t="s">
        <v>1255</v>
      </c>
      <c r="E19" s="261" t="s">
        <v>1246</v>
      </c>
    </row>
    <row r="20" spans="1:5" s="220" customFormat="1" ht="15.75" customHeight="1" x14ac:dyDescent="0.3">
      <c r="A20" s="247" t="s">
        <v>1454</v>
      </c>
      <c r="B20" s="248" t="s">
        <v>807</v>
      </c>
      <c r="C20" s="259" t="s">
        <v>1201</v>
      </c>
      <c r="D20" s="265" t="s">
        <v>1255</v>
      </c>
      <c r="E20" s="261" t="s">
        <v>1246</v>
      </c>
    </row>
    <row r="21" spans="1:5" s="220" customFormat="1" ht="15.75" customHeight="1" x14ac:dyDescent="0.3">
      <c r="A21" s="247" t="s">
        <v>1454</v>
      </c>
      <c r="B21" s="248" t="s">
        <v>800</v>
      </c>
      <c r="C21" s="223" t="s">
        <v>1201</v>
      </c>
      <c r="D21" s="266"/>
      <c r="E21" s="261" t="s">
        <v>1246</v>
      </c>
    </row>
    <row r="22" spans="1:5" s="221" customFormat="1" ht="15.75" customHeight="1" x14ac:dyDescent="0.3">
      <c r="A22" s="247" t="s">
        <v>1454</v>
      </c>
      <c r="B22" s="248" t="s">
        <v>782</v>
      </c>
      <c r="C22" s="259" t="s">
        <v>1201</v>
      </c>
      <c r="D22" s="265" t="s">
        <v>1255</v>
      </c>
      <c r="E22" s="261" t="s">
        <v>1246</v>
      </c>
    </row>
    <row r="23" spans="1:5" s="221" customFormat="1" ht="15.75" customHeight="1" thickBot="1" x14ac:dyDescent="0.35">
      <c r="A23" s="251" t="s">
        <v>1454</v>
      </c>
      <c r="B23" s="252" t="s">
        <v>774</v>
      </c>
      <c r="C23" s="386" t="s">
        <v>1201</v>
      </c>
      <c r="D23" s="387"/>
      <c r="E23" s="262" t="s">
        <v>1246</v>
      </c>
    </row>
    <row r="24" spans="1:5" s="221" customFormat="1" ht="15.75" customHeight="1" x14ac:dyDescent="0.3">
      <c r="A24" s="272" t="s">
        <v>1456</v>
      </c>
      <c r="B24" s="273" t="s">
        <v>383</v>
      </c>
      <c r="C24" s="274" t="s">
        <v>1201</v>
      </c>
      <c r="D24" s="275" t="s">
        <v>1255</v>
      </c>
      <c r="E24" s="276" t="s">
        <v>1246</v>
      </c>
    </row>
    <row r="25" spans="1:5" s="221" customFormat="1" ht="15.75" customHeight="1" x14ac:dyDescent="0.3">
      <c r="A25" s="388" t="s">
        <v>1457</v>
      </c>
      <c r="B25" s="248" t="s">
        <v>560</v>
      </c>
      <c r="C25" s="224" t="s">
        <v>1201</v>
      </c>
      <c r="D25" s="264"/>
      <c r="E25" s="261" t="s">
        <v>1246</v>
      </c>
    </row>
    <row r="26" spans="1:5" s="220" customFormat="1" ht="15.75" customHeight="1" x14ac:dyDescent="0.3">
      <c r="A26" s="247" t="s">
        <v>1457</v>
      </c>
      <c r="B26" s="248" t="s">
        <v>499</v>
      </c>
      <c r="C26" s="223" t="s">
        <v>1201</v>
      </c>
      <c r="D26" s="266"/>
      <c r="E26" s="261" t="s">
        <v>1246</v>
      </c>
    </row>
    <row r="27" spans="1:5" s="221" customFormat="1" ht="15.75" customHeight="1" x14ac:dyDescent="0.3">
      <c r="A27" s="247" t="s">
        <v>1457</v>
      </c>
      <c r="B27" s="248" t="s">
        <v>456</v>
      </c>
      <c r="C27" s="223" t="s">
        <v>1201</v>
      </c>
      <c r="D27" s="266"/>
      <c r="E27" s="261" t="s">
        <v>1246</v>
      </c>
    </row>
    <row r="28" spans="1:5" s="220" customFormat="1" ht="15.75" customHeight="1" x14ac:dyDescent="0.3">
      <c r="A28" s="247" t="s">
        <v>1457</v>
      </c>
      <c r="B28" s="248" t="s">
        <v>391</v>
      </c>
      <c r="C28" s="223" t="s">
        <v>1201</v>
      </c>
      <c r="D28" s="266"/>
      <c r="E28" s="261" t="s">
        <v>1246</v>
      </c>
    </row>
    <row r="29" spans="1:5" s="221" customFormat="1" ht="15.75" customHeight="1" thickBot="1" x14ac:dyDescent="0.35">
      <c r="A29" s="247" t="s">
        <v>1457</v>
      </c>
      <c r="B29" s="248" t="s">
        <v>1431</v>
      </c>
      <c r="C29" s="224" t="s">
        <v>1201</v>
      </c>
      <c r="D29" s="264"/>
      <c r="E29" s="261" t="s">
        <v>1246</v>
      </c>
    </row>
    <row r="30" spans="1:5" s="220" customFormat="1" ht="15.75" customHeight="1" x14ac:dyDescent="0.3">
      <c r="A30" s="244" t="s">
        <v>1458</v>
      </c>
      <c r="B30" s="245" t="s">
        <v>740</v>
      </c>
      <c r="C30" s="222" t="s">
        <v>1201</v>
      </c>
      <c r="D30" s="267"/>
      <c r="E30" s="260" t="s">
        <v>1246</v>
      </c>
    </row>
    <row r="31" spans="1:5" s="221" customFormat="1" ht="15.75" customHeight="1" x14ac:dyDescent="0.3">
      <c r="A31" s="247" t="s">
        <v>1458</v>
      </c>
      <c r="B31" s="248" t="s">
        <v>716</v>
      </c>
      <c r="C31" s="223" t="s">
        <v>1201</v>
      </c>
      <c r="D31" s="266"/>
      <c r="E31" s="261" t="s">
        <v>1246</v>
      </c>
    </row>
    <row r="32" spans="1:5" s="221" customFormat="1" ht="15.75" customHeight="1" x14ac:dyDescent="0.3">
      <c r="A32" s="247" t="s">
        <v>1458</v>
      </c>
      <c r="B32" s="248" t="s">
        <v>598</v>
      </c>
      <c r="C32" s="223" t="s">
        <v>1201</v>
      </c>
      <c r="D32" s="266"/>
      <c r="E32" s="261" t="s">
        <v>1246</v>
      </c>
    </row>
    <row r="33" spans="1:5" s="221" customFormat="1" ht="15.75" customHeight="1" x14ac:dyDescent="0.3">
      <c r="A33" s="247" t="s">
        <v>1458</v>
      </c>
      <c r="B33" s="248" t="s">
        <v>595</v>
      </c>
      <c r="C33" s="223" t="s">
        <v>1201</v>
      </c>
      <c r="D33" s="266"/>
      <c r="E33" s="261" t="s">
        <v>1246</v>
      </c>
    </row>
    <row r="34" spans="1:5" s="220" customFormat="1" ht="15.75" customHeight="1" x14ac:dyDescent="0.3">
      <c r="A34" s="247" t="s">
        <v>1458</v>
      </c>
      <c r="B34" s="248" t="s">
        <v>675</v>
      </c>
      <c r="C34" s="223" t="s">
        <v>1201</v>
      </c>
      <c r="D34" s="266"/>
      <c r="E34" s="261" t="s">
        <v>1246</v>
      </c>
    </row>
    <row r="35" spans="1:5" s="220" customFormat="1" ht="15.75" customHeight="1" x14ac:dyDescent="0.3">
      <c r="A35" s="247" t="s">
        <v>1458</v>
      </c>
      <c r="B35" s="248" t="s">
        <v>649</v>
      </c>
      <c r="C35" s="223" t="s">
        <v>1201</v>
      </c>
      <c r="D35" s="266"/>
      <c r="E35" s="261" t="s">
        <v>1246</v>
      </c>
    </row>
    <row r="36" spans="1:5" s="221" customFormat="1" ht="15.75" customHeight="1" x14ac:dyDescent="0.3">
      <c r="A36" s="247" t="s">
        <v>1458</v>
      </c>
      <c r="B36" s="248" t="s">
        <v>625</v>
      </c>
      <c r="C36" s="223" t="s">
        <v>1201</v>
      </c>
      <c r="D36" s="266"/>
      <c r="E36" s="261" t="s">
        <v>1246</v>
      </c>
    </row>
    <row r="37" spans="1:5" s="221" customFormat="1" ht="15.75" customHeight="1" x14ac:dyDescent="0.3">
      <c r="A37" s="247" t="s">
        <v>1458</v>
      </c>
      <c r="B37" s="248" t="s">
        <v>600</v>
      </c>
      <c r="C37" s="223" t="s">
        <v>1201</v>
      </c>
      <c r="D37" s="266"/>
      <c r="E37" s="261" t="s">
        <v>1246</v>
      </c>
    </row>
    <row r="38" spans="1:5" s="220" customFormat="1" ht="15.75" customHeight="1" x14ac:dyDescent="0.3">
      <c r="A38" s="247" t="s">
        <v>1458</v>
      </c>
      <c r="B38" s="248" t="s">
        <v>590</v>
      </c>
      <c r="C38" s="223" t="s">
        <v>1201</v>
      </c>
      <c r="D38" s="266"/>
      <c r="E38" s="261" t="s">
        <v>1246</v>
      </c>
    </row>
    <row r="39" spans="1:5" s="221" customFormat="1" ht="15.75" customHeight="1" x14ac:dyDescent="0.3">
      <c r="A39" s="247" t="s">
        <v>1458</v>
      </c>
      <c r="B39" s="248" t="s">
        <v>586</v>
      </c>
      <c r="C39" s="223" t="s">
        <v>1201</v>
      </c>
      <c r="D39" s="266"/>
      <c r="E39" s="261" t="s">
        <v>1246</v>
      </c>
    </row>
    <row r="40" spans="1:5" s="221" customFormat="1" ht="15.75" customHeight="1" thickBot="1" x14ac:dyDescent="0.35">
      <c r="A40" s="388" t="s">
        <v>1459</v>
      </c>
      <c r="B40" s="248" t="s">
        <v>754</v>
      </c>
      <c r="C40" s="223" t="s">
        <v>1201</v>
      </c>
      <c r="D40" s="266"/>
      <c r="E40" s="261" t="s">
        <v>1246</v>
      </c>
    </row>
    <row r="41" spans="1:5" s="220" customFormat="1" ht="15.75" customHeight="1" x14ac:dyDescent="0.3">
      <c r="A41" s="244" t="s">
        <v>1460</v>
      </c>
      <c r="B41" s="245" t="s">
        <v>363</v>
      </c>
      <c r="C41" s="222" t="s">
        <v>1201</v>
      </c>
      <c r="D41" s="267"/>
      <c r="E41" s="260" t="s">
        <v>1246</v>
      </c>
    </row>
    <row r="42" spans="1:5" s="221" customFormat="1" ht="15.75" customHeight="1" x14ac:dyDescent="0.3">
      <c r="A42" s="247" t="s">
        <v>1460</v>
      </c>
      <c r="B42" s="248" t="s">
        <v>338</v>
      </c>
      <c r="C42" s="223" t="s">
        <v>1201</v>
      </c>
      <c r="D42" s="266"/>
      <c r="E42" s="261" t="s">
        <v>1246</v>
      </c>
    </row>
    <row r="43" spans="1:5" s="220" customFormat="1" ht="15.75" customHeight="1" x14ac:dyDescent="0.3">
      <c r="A43" s="247" t="s">
        <v>1460</v>
      </c>
      <c r="B43" s="248" t="s">
        <v>315</v>
      </c>
      <c r="C43" s="223" t="s">
        <v>1201</v>
      </c>
      <c r="D43" s="266"/>
      <c r="E43" s="261" t="s">
        <v>1246</v>
      </c>
    </row>
    <row r="44" spans="1:5" s="220" customFormat="1" ht="15.75" customHeight="1" x14ac:dyDescent="0.3">
      <c r="A44" s="247" t="s">
        <v>1460</v>
      </c>
      <c r="B44" s="248" t="s">
        <v>301</v>
      </c>
      <c r="C44" s="223" t="s">
        <v>1201</v>
      </c>
      <c r="D44" s="266"/>
      <c r="E44" s="261" t="s">
        <v>1246</v>
      </c>
    </row>
    <row r="45" spans="1:5" s="220" customFormat="1" ht="15.75" customHeight="1" x14ac:dyDescent="0.3">
      <c r="A45" s="247" t="s">
        <v>1460</v>
      </c>
      <c r="B45" s="248" t="s">
        <v>279</v>
      </c>
      <c r="C45" s="223" t="s">
        <v>1201</v>
      </c>
      <c r="D45" s="266"/>
      <c r="E45" s="261" t="s">
        <v>1246</v>
      </c>
    </row>
    <row r="46" spans="1:5" s="220" customFormat="1" ht="15.75" customHeight="1" x14ac:dyDescent="0.3">
      <c r="A46" s="247" t="s">
        <v>1460</v>
      </c>
      <c r="B46" s="248" t="s">
        <v>241</v>
      </c>
      <c r="C46" s="223" t="s">
        <v>1201</v>
      </c>
      <c r="D46" s="266"/>
      <c r="E46" s="261" t="s">
        <v>1246</v>
      </c>
    </row>
    <row r="47" spans="1:5" s="220" customFormat="1" ht="15.75" customHeight="1" x14ac:dyDescent="0.3">
      <c r="A47" s="247" t="s">
        <v>1460</v>
      </c>
      <c r="B47" s="248" t="s">
        <v>196</v>
      </c>
      <c r="C47" s="223" t="s">
        <v>1201</v>
      </c>
      <c r="D47" s="266"/>
      <c r="E47" s="261" t="s">
        <v>1246</v>
      </c>
    </row>
    <row r="48" spans="1:5" ht="16.2" thickBot="1" x14ac:dyDescent="0.35">
      <c r="A48" s="247" t="s">
        <v>1460</v>
      </c>
      <c r="B48" s="248" t="s">
        <v>182</v>
      </c>
      <c r="C48" s="223" t="s">
        <v>1201</v>
      </c>
      <c r="D48" s="266"/>
      <c r="E48" s="261" t="s">
        <v>1246</v>
      </c>
    </row>
    <row r="49" spans="1:5" ht="15.6" x14ac:dyDescent="0.3">
      <c r="A49" s="244" t="s">
        <v>1461</v>
      </c>
      <c r="B49" s="245" t="s">
        <v>174</v>
      </c>
      <c r="C49" s="222" t="s">
        <v>1201</v>
      </c>
      <c r="D49" s="267"/>
      <c r="E49" s="260" t="s">
        <v>1246</v>
      </c>
    </row>
    <row r="50" spans="1:5" ht="15.6" x14ac:dyDescent="0.3">
      <c r="A50" s="247" t="s">
        <v>1461</v>
      </c>
      <c r="B50" s="248" t="s">
        <v>173</v>
      </c>
      <c r="C50" s="223" t="s">
        <v>1201</v>
      </c>
      <c r="D50" s="266"/>
      <c r="E50" s="261" t="s">
        <v>1246</v>
      </c>
    </row>
    <row r="51" spans="1:5" ht="15.6" x14ac:dyDescent="0.3">
      <c r="A51" s="247" t="s">
        <v>1461</v>
      </c>
      <c r="B51" s="248" t="s">
        <v>171</v>
      </c>
      <c r="C51" s="223" t="s">
        <v>1201</v>
      </c>
      <c r="D51" s="266"/>
      <c r="E51" s="261" t="s">
        <v>1246</v>
      </c>
    </row>
    <row r="52" spans="1:5" ht="15.6" x14ac:dyDescent="0.3">
      <c r="A52" s="388" t="s">
        <v>1462</v>
      </c>
      <c r="B52" s="248" t="s">
        <v>159</v>
      </c>
      <c r="C52" s="223" t="s">
        <v>1201</v>
      </c>
      <c r="D52" s="266"/>
      <c r="E52" s="261" t="s">
        <v>1246</v>
      </c>
    </row>
    <row r="53" spans="1:5" ht="15.6" x14ac:dyDescent="0.3">
      <c r="A53" s="247" t="s">
        <v>1462</v>
      </c>
      <c r="B53" s="248" t="s">
        <v>148</v>
      </c>
      <c r="C53" s="223" t="s">
        <v>1201</v>
      </c>
      <c r="D53" s="266"/>
      <c r="E53" s="261" t="s">
        <v>1246</v>
      </c>
    </row>
    <row r="54" spans="1:5" ht="16.2" thickBot="1" x14ac:dyDescent="0.35">
      <c r="A54" s="251" t="s">
        <v>1462</v>
      </c>
      <c r="B54" s="252" t="s">
        <v>136</v>
      </c>
      <c r="C54" s="257" t="s">
        <v>1201</v>
      </c>
      <c r="D54" s="268"/>
      <c r="E54" s="262" t="s">
        <v>1246</v>
      </c>
    </row>
    <row r="56" spans="1:5" ht="12" customHeight="1" thickBot="1" x14ac:dyDescent="0.35"/>
    <row r="57" spans="1:5" s="219" customFormat="1" ht="22.5" customHeight="1" thickBot="1" x14ac:dyDescent="0.45">
      <c r="A57" s="241" t="s">
        <v>128</v>
      </c>
      <c r="B57" s="242" t="s">
        <v>127</v>
      </c>
      <c r="C57" s="243"/>
      <c r="D57" s="243"/>
      <c r="E57" s="243"/>
    </row>
    <row r="58" spans="1:5" ht="15.6" x14ac:dyDescent="0.3">
      <c r="A58" s="244" t="s">
        <v>1467</v>
      </c>
      <c r="B58" s="245" t="s">
        <v>72</v>
      </c>
      <c r="C58" s="222" t="s">
        <v>1201</v>
      </c>
      <c r="D58" s="267"/>
      <c r="E58" s="246"/>
    </row>
    <row r="59" spans="1:5" ht="15.6" x14ac:dyDescent="0.3">
      <c r="A59" s="247" t="s">
        <v>1467</v>
      </c>
      <c r="B59" s="248" t="s">
        <v>53</v>
      </c>
      <c r="C59" s="223" t="s">
        <v>1201</v>
      </c>
      <c r="D59" s="266"/>
      <c r="E59" s="249"/>
    </row>
    <row r="60" spans="1:5" ht="15.6" x14ac:dyDescent="0.3">
      <c r="A60" s="247" t="s">
        <v>1467</v>
      </c>
      <c r="B60" s="248" t="s">
        <v>38</v>
      </c>
      <c r="C60" s="223" t="s">
        <v>1201</v>
      </c>
      <c r="D60" s="266"/>
      <c r="E60" s="249"/>
    </row>
    <row r="61" spans="1:5" ht="15.6" x14ac:dyDescent="0.3">
      <c r="A61" s="247" t="s">
        <v>1467</v>
      </c>
      <c r="B61" s="248" t="s">
        <v>24</v>
      </c>
      <c r="C61" s="223" t="s">
        <v>1201</v>
      </c>
      <c r="D61" s="266"/>
      <c r="E61" s="249"/>
    </row>
    <row r="62" spans="1:5" ht="15.6" x14ac:dyDescent="0.3">
      <c r="A62" s="247" t="s">
        <v>1467</v>
      </c>
      <c r="B62" s="248" t="s">
        <v>13</v>
      </c>
      <c r="C62" s="223" t="s">
        <v>1201</v>
      </c>
      <c r="D62" s="266"/>
      <c r="E62" s="249"/>
    </row>
    <row r="63" spans="1:5" ht="16.2" thickBot="1" x14ac:dyDescent="0.35">
      <c r="A63" s="251" t="s">
        <v>1467</v>
      </c>
      <c r="B63" s="252" t="s">
        <v>6</v>
      </c>
      <c r="C63" s="257" t="s">
        <v>1201</v>
      </c>
      <c r="D63" s="268"/>
      <c r="E63" s="253"/>
    </row>
    <row r="64" spans="1:5" ht="15.6" x14ac:dyDescent="0.3">
      <c r="A64" s="254"/>
      <c r="B64" s="254"/>
      <c r="C64" s="254"/>
      <c r="D64" s="254"/>
      <c r="E64" s="254"/>
    </row>
    <row r="65" spans="1:5" ht="15.6" x14ac:dyDescent="0.3">
      <c r="A65" s="254"/>
      <c r="B65" s="254"/>
      <c r="C65" s="254"/>
      <c r="D65" s="254"/>
      <c r="E65" s="254"/>
    </row>
    <row r="66" spans="1:5" ht="16.2" thickBot="1" x14ac:dyDescent="0.35">
      <c r="A66" s="254"/>
      <c r="B66" s="254"/>
      <c r="C66" s="254"/>
      <c r="D66" s="254"/>
      <c r="E66" s="254"/>
    </row>
    <row r="67" spans="1:5" ht="24" thickBot="1" x14ac:dyDescent="0.5">
      <c r="A67" s="471" t="s">
        <v>1203</v>
      </c>
      <c r="B67" s="472"/>
      <c r="C67" s="472"/>
      <c r="D67" s="472"/>
      <c r="E67" s="473"/>
    </row>
    <row r="68" spans="1:5" ht="15.6" x14ac:dyDescent="0.3">
      <c r="A68" s="254"/>
      <c r="B68" s="254"/>
      <c r="C68" s="254"/>
      <c r="D68" s="254"/>
      <c r="E68" s="254"/>
    </row>
    <row r="69" spans="1:5" ht="12" customHeight="1" thickBot="1" x14ac:dyDescent="0.35">
      <c r="A69" s="254"/>
      <c r="B69" s="254"/>
      <c r="C69" s="254"/>
      <c r="D69" s="254"/>
      <c r="E69" s="254"/>
    </row>
    <row r="70" spans="1:5" s="219" customFormat="1" ht="22.5" customHeight="1" thickBot="1" x14ac:dyDescent="0.45">
      <c r="A70" s="255" t="s">
        <v>128</v>
      </c>
      <c r="B70" s="256" t="s">
        <v>127</v>
      </c>
      <c r="C70" s="243"/>
      <c r="D70" s="243"/>
      <c r="E70" s="243"/>
    </row>
    <row r="71" spans="1:5" s="220" customFormat="1" ht="15.75" customHeight="1" x14ac:dyDescent="0.3">
      <c r="A71" s="244" t="s">
        <v>1468</v>
      </c>
      <c r="B71" s="245" t="s">
        <v>1188</v>
      </c>
      <c r="C71" s="222" t="s">
        <v>1201</v>
      </c>
      <c r="D71" s="269" t="s">
        <v>1255</v>
      </c>
      <c r="E71" s="243"/>
    </row>
    <row r="72" spans="1:5" s="220" customFormat="1" ht="15.75" customHeight="1" x14ac:dyDescent="0.3">
      <c r="A72" s="247" t="s">
        <v>1468</v>
      </c>
      <c r="B72" s="248" t="s">
        <v>1183</v>
      </c>
      <c r="C72" s="223" t="s">
        <v>1201</v>
      </c>
      <c r="D72" s="270" t="s">
        <v>1255</v>
      </c>
      <c r="E72" s="243"/>
    </row>
    <row r="73" spans="1:5" s="221" customFormat="1" ht="16.2" thickBot="1" x14ac:dyDescent="0.35">
      <c r="A73" s="327" t="s">
        <v>1468</v>
      </c>
      <c r="B73" s="328" t="s">
        <v>1204</v>
      </c>
      <c r="C73" s="329" t="s">
        <v>1201</v>
      </c>
      <c r="D73" s="330" t="s">
        <v>1255</v>
      </c>
      <c r="E73" s="243"/>
    </row>
    <row r="74" spans="1:5" s="221" customFormat="1" ht="15.75" customHeight="1" thickBot="1" x14ac:dyDescent="0.35">
      <c r="A74" s="390" t="s">
        <v>1469</v>
      </c>
      <c r="B74" s="391" t="s">
        <v>1176</v>
      </c>
      <c r="C74" s="392" t="s">
        <v>1201</v>
      </c>
      <c r="D74" s="393" t="s">
        <v>1255</v>
      </c>
      <c r="E74" s="243"/>
    </row>
    <row r="75" spans="1:5" s="221" customFormat="1" ht="15.75" customHeight="1" x14ac:dyDescent="0.3">
      <c r="A75" s="244" t="s">
        <v>1039</v>
      </c>
      <c r="B75" s="245" t="s">
        <v>1124</v>
      </c>
      <c r="C75" s="222" t="s">
        <v>1201</v>
      </c>
      <c r="D75" s="269"/>
      <c r="E75" s="243"/>
    </row>
    <row r="76" spans="1:5" s="221" customFormat="1" ht="15.75" customHeight="1" x14ac:dyDescent="0.3">
      <c r="A76" s="247" t="s">
        <v>1039</v>
      </c>
      <c r="B76" s="248" t="s">
        <v>1119</v>
      </c>
      <c r="C76" s="223" t="s">
        <v>1201</v>
      </c>
      <c r="D76" s="270"/>
      <c r="E76" s="243"/>
    </row>
    <row r="77" spans="1:5" s="220" customFormat="1" ht="15.75" customHeight="1" x14ac:dyDescent="0.3">
      <c r="A77" s="247" t="s">
        <v>1039</v>
      </c>
      <c r="B77" s="248" t="s">
        <v>1112</v>
      </c>
      <c r="C77" s="223" t="s">
        <v>1201</v>
      </c>
      <c r="D77" s="270"/>
      <c r="E77" s="243"/>
    </row>
    <row r="78" spans="1:5" s="220" customFormat="1" ht="15.75" customHeight="1" x14ac:dyDescent="0.3">
      <c r="A78" s="247" t="s">
        <v>1039</v>
      </c>
      <c r="B78" s="248" t="s">
        <v>1109</v>
      </c>
      <c r="C78" s="223" t="s">
        <v>1201</v>
      </c>
      <c r="D78" s="270"/>
      <c r="E78" s="243"/>
    </row>
    <row r="79" spans="1:5" s="221" customFormat="1" ht="15.75" customHeight="1" x14ac:dyDescent="0.3">
      <c r="A79" s="247" t="s">
        <v>1039</v>
      </c>
      <c r="B79" s="248" t="s">
        <v>1096</v>
      </c>
      <c r="C79" s="223" t="s">
        <v>1201</v>
      </c>
      <c r="D79" s="270"/>
      <c r="E79" s="243"/>
    </row>
    <row r="80" spans="1:5" s="221" customFormat="1" ht="15.75" customHeight="1" x14ac:dyDescent="0.3">
      <c r="A80" s="247" t="s">
        <v>1039</v>
      </c>
      <c r="B80" s="248" t="s">
        <v>1088</v>
      </c>
      <c r="C80" s="223" t="s">
        <v>1201</v>
      </c>
      <c r="D80" s="270"/>
      <c r="E80" s="243"/>
    </row>
    <row r="81" spans="1:5" s="221" customFormat="1" ht="15.75" customHeight="1" x14ac:dyDescent="0.3">
      <c r="A81" s="247" t="s">
        <v>1039</v>
      </c>
      <c r="B81" s="248" t="s">
        <v>1080</v>
      </c>
      <c r="C81" s="223" t="s">
        <v>1201</v>
      </c>
      <c r="D81" s="270"/>
      <c r="E81" s="243"/>
    </row>
    <row r="82" spans="1:5" s="220" customFormat="1" ht="15.75" customHeight="1" x14ac:dyDescent="0.3">
      <c r="A82" s="247" t="s">
        <v>1039</v>
      </c>
      <c r="B82" s="248" t="s">
        <v>1520</v>
      </c>
      <c r="C82" s="223" t="s">
        <v>1201</v>
      </c>
      <c r="D82" s="270"/>
      <c r="E82" s="243"/>
    </row>
    <row r="83" spans="1:5" s="221" customFormat="1" ht="15.75" customHeight="1" x14ac:dyDescent="0.3">
      <c r="A83" s="247" t="s">
        <v>1039</v>
      </c>
      <c r="B83" s="248" t="s">
        <v>1521</v>
      </c>
      <c r="C83" s="223" t="s">
        <v>1201</v>
      </c>
      <c r="D83" s="270"/>
      <c r="E83" s="243"/>
    </row>
    <row r="84" spans="1:5" s="221" customFormat="1" ht="15.75" customHeight="1" x14ac:dyDescent="0.3">
      <c r="A84" s="247" t="s">
        <v>1039</v>
      </c>
      <c r="B84" s="248" t="s">
        <v>1522</v>
      </c>
      <c r="C84" s="223" t="s">
        <v>1201</v>
      </c>
      <c r="D84" s="270"/>
      <c r="E84" s="243"/>
    </row>
    <row r="85" spans="1:5" s="221" customFormat="1" ht="15.75" customHeight="1" x14ac:dyDescent="0.3">
      <c r="A85" s="247" t="s">
        <v>1039</v>
      </c>
      <c r="B85" s="248" t="s">
        <v>1050</v>
      </c>
      <c r="C85" s="223" t="s">
        <v>1201</v>
      </c>
      <c r="D85" s="270"/>
      <c r="E85" s="243"/>
    </row>
    <row r="86" spans="1:5" s="220" customFormat="1" ht="15.75" customHeight="1" x14ac:dyDescent="0.3">
      <c r="A86" s="247" t="s">
        <v>1039</v>
      </c>
      <c r="B86" s="248" t="s">
        <v>1044</v>
      </c>
      <c r="C86" s="223" t="s">
        <v>1201</v>
      </c>
      <c r="D86" s="270"/>
      <c r="E86" s="243"/>
    </row>
    <row r="87" spans="1:5" s="221" customFormat="1" ht="15.75" customHeight="1" x14ac:dyDescent="0.3">
      <c r="A87" s="247" t="s">
        <v>1039</v>
      </c>
      <c r="B87" s="248" t="s">
        <v>1042</v>
      </c>
      <c r="C87" s="223" t="s">
        <v>1201</v>
      </c>
      <c r="D87" s="270"/>
      <c r="E87" s="243"/>
    </row>
    <row r="88" spans="1:5" s="221" customFormat="1" ht="15.75" customHeight="1" thickBot="1" x14ac:dyDescent="0.35">
      <c r="A88" s="327" t="s">
        <v>1039</v>
      </c>
      <c r="B88" s="328" t="s">
        <v>1038</v>
      </c>
      <c r="C88" s="329" t="s">
        <v>1201</v>
      </c>
      <c r="D88" s="330"/>
      <c r="E88" s="243"/>
    </row>
    <row r="89" spans="1:5" s="220" customFormat="1" ht="15.75" customHeight="1" x14ac:dyDescent="0.3">
      <c r="A89" s="244" t="s">
        <v>1470</v>
      </c>
      <c r="B89" s="245" t="s">
        <v>1526</v>
      </c>
      <c r="C89" s="222" t="s">
        <v>1201</v>
      </c>
      <c r="D89" s="269"/>
      <c r="E89" s="243"/>
    </row>
    <row r="90" spans="1:5" s="220" customFormat="1" ht="15.6" x14ac:dyDescent="0.3">
      <c r="A90" s="247" t="s">
        <v>1470</v>
      </c>
      <c r="B90" s="248" t="s">
        <v>1524</v>
      </c>
      <c r="C90" s="223" t="s">
        <v>1201</v>
      </c>
      <c r="D90" s="270"/>
      <c r="E90" s="243"/>
    </row>
    <row r="91" spans="1:5" s="221" customFormat="1" ht="15.75" customHeight="1" x14ac:dyDescent="0.3">
      <c r="A91" s="247" t="s">
        <v>1470</v>
      </c>
      <c r="B91" s="248" t="s">
        <v>1525</v>
      </c>
      <c r="C91" s="223" t="s">
        <v>1201</v>
      </c>
      <c r="D91" s="270"/>
      <c r="E91" s="243"/>
    </row>
    <row r="92" spans="1:5" s="220" customFormat="1" ht="15.75" customHeight="1" x14ac:dyDescent="0.3">
      <c r="A92" s="247" t="s">
        <v>1470</v>
      </c>
      <c r="B92" s="248" t="s">
        <v>1523</v>
      </c>
      <c r="C92" s="223" t="s">
        <v>1201</v>
      </c>
      <c r="D92" s="270"/>
      <c r="E92" s="243"/>
    </row>
    <row r="93" spans="1:5" s="220" customFormat="1" ht="15.75" customHeight="1" thickBot="1" x14ac:dyDescent="0.35">
      <c r="A93" s="247" t="s">
        <v>1470</v>
      </c>
      <c r="B93" s="248" t="s">
        <v>1129</v>
      </c>
      <c r="C93" s="257" t="s">
        <v>1201</v>
      </c>
      <c r="D93" s="271"/>
      <c r="E93" s="243"/>
    </row>
    <row r="94" spans="1:5" s="221" customFormat="1" ht="15.75" customHeight="1" x14ac:dyDescent="0.3">
      <c r="A94" s="244" t="s">
        <v>1471</v>
      </c>
      <c r="B94" s="245" t="s">
        <v>1527</v>
      </c>
      <c r="C94" s="222" t="s">
        <v>1201</v>
      </c>
      <c r="D94" s="269"/>
      <c r="E94" s="243"/>
    </row>
    <row r="95" spans="1:5" s="221" customFormat="1" ht="15.75" customHeight="1" x14ac:dyDescent="0.3">
      <c r="A95" s="247" t="s">
        <v>1471</v>
      </c>
      <c r="B95" s="248" t="s">
        <v>1528</v>
      </c>
      <c r="C95" s="223" t="s">
        <v>1201</v>
      </c>
      <c r="D95" s="270"/>
      <c r="E95" s="243"/>
    </row>
    <row r="96" spans="1:5" s="221" customFormat="1" ht="15.75" customHeight="1" x14ac:dyDescent="0.3">
      <c r="A96" s="247" t="s">
        <v>1471</v>
      </c>
      <c r="B96" s="248" t="s">
        <v>1029</v>
      </c>
      <c r="C96" s="223" t="s">
        <v>1201</v>
      </c>
      <c r="D96" s="270"/>
      <c r="E96" s="243"/>
    </row>
    <row r="97" spans="1:5" s="220" customFormat="1" ht="15.75" customHeight="1" x14ac:dyDescent="0.3">
      <c r="A97" s="247" t="s">
        <v>1471</v>
      </c>
      <c r="B97" s="248" t="s">
        <v>1603</v>
      </c>
      <c r="C97" s="223" t="s">
        <v>1201</v>
      </c>
      <c r="D97" s="270"/>
      <c r="E97" s="243"/>
    </row>
    <row r="98" spans="1:5" s="221" customFormat="1" ht="15.75" customHeight="1" x14ac:dyDescent="0.3">
      <c r="A98" s="247" t="s">
        <v>1471</v>
      </c>
      <c r="B98" s="248" t="s">
        <v>1604</v>
      </c>
      <c r="C98" s="223" t="s">
        <v>1201</v>
      </c>
      <c r="D98" s="270"/>
      <c r="E98" s="243"/>
    </row>
    <row r="99" spans="1:5" s="220" customFormat="1" ht="15.75" customHeight="1" x14ac:dyDescent="0.3">
      <c r="A99" s="247" t="s">
        <v>1471</v>
      </c>
      <c r="B99" s="248" t="s">
        <v>992</v>
      </c>
      <c r="C99" s="223" t="s">
        <v>1201</v>
      </c>
      <c r="D99" s="270"/>
      <c r="E99" s="243"/>
    </row>
    <row r="100" spans="1:5" s="220" customFormat="1" ht="15.75" customHeight="1" x14ac:dyDescent="0.3">
      <c r="A100" s="247" t="s">
        <v>1471</v>
      </c>
      <c r="B100" s="248" t="s">
        <v>985</v>
      </c>
      <c r="C100" s="223" t="s">
        <v>1201</v>
      </c>
      <c r="D100" s="270"/>
      <c r="E100" s="243"/>
    </row>
    <row r="101" spans="1:5" s="220" customFormat="1" ht="15.75" customHeight="1" x14ac:dyDescent="0.3">
      <c r="A101" s="247" t="s">
        <v>1471</v>
      </c>
      <c r="B101" s="248" t="s">
        <v>980</v>
      </c>
      <c r="C101" s="223" t="s">
        <v>1201</v>
      </c>
      <c r="D101" s="270"/>
      <c r="E101" s="243"/>
    </row>
    <row r="102" spans="1:5" s="220" customFormat="1" ht="15.75" customHeight="1" x14ac:dyDescent="0.3">
      <c r="A102" s="247" t="s">
        <v>1471</v>
      </c>
      <c r="B102" s="248" t="s">
        <v>974</v>
      </c>
      <c r="C102" s="223" t="s">
        <v>1201</v>
      </c>
      <c r="D102" s="270"/>
      <c r="E102" s="243"/>
    </row>
    <row r="103" spans="1:5" s="220" customFormat="1" ht="15.75" customHeight="1" x14ac:dyDescent="0.3">
      <c r="A103" s="247" t="s">
        <v>1471</v>
      </c>
      <c r="B103" s="248" t="s">
        <v>969</v>
      </c>
      <c r="C103" s="223" t="s">
        <v>1201</v>
      </c>
      <c r="D103" s="270"/>
      <c r="E103" s="243"/>
    </row>
    <row r="104" spans="1:5" ht="15.6" x14ac:dyDescent="0.3">
      <c r="A104" s="247" t="s">
        <v>1471</v>
      </c>
      <c r="B104" s="248" t="s">
        <v>958</v>
      </c>
      <c r="C104" s="223" t="s">
        <v>1201</v>
      </c>
      <c r="D104" s="270"/>
      <c r="E104" s="243"/>
    </row>
    <row r="105" spans="1:5" ht="15.6" x14ac:dyDescent="0.3">
      <c r="A105" s="247" t="s">
        <v>1471</v>
      </c>
      <c r="B105" s="248" t="s">
        <v>955</v>
      </c>
      <c r="C105" s="223" t="s">
        <v>1201</v>
      </c>
      <c r="D105" s="270"/>
      <c r="E105" s="243"/>
    </row>
    <row r="106" spans="1:5" ht="15.6" x14ac:dyDescent="0.3">
      <c r="A106" s="247" t="s">
        <v>1471</v>
      </c>
      <c r="B106" s="248" t="s">
        <v>950</v>
      </c>
      <c r="C106" s="223" t="s">
        <v>1201</v>
      </c>
      <c r="D106" s="270"/>
      <c r="E106" s="243"/>
    </row>
    <row r="107" spans="1:5" ht="15.6" x14ac:dyDescent="0.3">
      <c r="A107" s="247" t="s">
        <v>1471</v>
      </c>
      <c r="B107" s="248" t="s">
        <v>935</v>
      </c>
      <c r="C107" s="223" t="s">
        <v>1201</v>
      </c>
      <c r="D107" s="270"/>
      <c r="E107" s="243"/>
    </row>
    <row r="108" spans="1:5" ht="16.2" thickBot="1" x14ac:dyDescent="0.35">
      <c r="A108" s="251" t="s">
        <v>1471</v>
      </c>
      <c r="B108" s="252" t="s">
        <v>915</v>
      </c>
      <c r="C108" s="257" t="s">
        <v>1201</v>
      </c>
      <c r="D108" s="271"/>
      <c r="E108" s="243"/>
    </row>
    <row r="109" spans="1:5" ht="15.6" x14ac:dyDescent="0.3">
      <c r="A109" s="254"/>
      <c r="B109" s="254"/>
      <c r="C109" s="243"/>
      <c r="D109" s="243"/>
      <c r="E109" s="243"/>
    </row>
  </sheetData>
  <sheetProtection algorithmName="SHA-512" hashValue="2PmaxvrJBQZTPcORsrrh49cA9RgR7RbklUWmZTerm4S6Xmj8HiEZyDGVA2rEzUz9E9YxBvyp4nHnBp/9KJORzA==" saltValue="ecDNCbzXCrD598zL1280eQ==" spinCount="100000" sheet="1" objects="1" scenarios="1"/>
  <mergeCells count="5">
    <mergeCell ref="A8:E8"/>
    <mergeCell ref="A67:E67"/>
    <mergeCell ref="A1:E1"/>
    <mergeCell ref="A2:E2"/>
    <mergeCell ref="A4:E4"/>
  </mergeCells>
  <hyperlinks>
    <hyperlink ref="C71" location="'Сопутствующая продукция'!B18" display="Прайс-лист"/>
    <hyperlink ref="C25" location="'Теплоизоляционная продукция'!B79" display="Прайс-лист"/>
    <hyperlink ref="C26" location="'Теплоизоляционная продукция'!B91" display="Прайс-лист"/>
    <hyperlink ref="C27" location="'Теплоизоляционная продукция'!B117" display="Прайс-лист"/>
    <hyperlink ref="C28" location="'Теплоизоляционная продукция'!B133" display="Прайс-лист"/>
    <hyperlink ref="C24" location="'Теплоизоляционная продукция'!B75" display="Прайс-лист"/>
    <hyperlink ref="C41" location="'Теплоизоляционная продукция'!B262" display="Прайс-лист"/>
    <hyperlink ref="C42" location="'Теплоизоляционная продукция'!B269" display="Прайс-лист"/>
    <hyperlink ref="C43" location="'Теплоизоляционная продукция'!B278" display="Прайс-лист"/>
    <hyperlink ref="C44" location="'Теплоизоляционная продукция'!B288" display="Прайс-лист"/>
    <hyperlink ref="C45" location="'Теплоизоляционная продукция'!B294" display="Прайс-лист"/>
    <hyperlink ref="C46" location="'Теплоизоляционная продукция'!B305" display="Прайс-лист"/>
    <hyperlink ref="C47" location="'Теплоизоляционная продукция'!B321" display="Прайс-лист"/>
    <hyperlink ref="C48" location="'Теплоизоляционная продукция'!B344" display="Прайс-лист"/>
    <hyperlink ref="C49" location="'Теплоизоляционная продукция'!B349" display="Прайс-лист"/>
    <hyperlink ref="C50" location="'Теплоизоляционная продукция'!B350" display="Прайс-лист"/>
    <hyperlink ref="C51" location="'Теплоизоляционная продукция'!B351" display="Прайс-лист"/>
    <hyperlink ref="C52" location="'Теплоизоляционная продукция'!B352" display="Прайс-лист"/>
    <hyperlink ref="C53" location="'Теплоизоляционная продукция'!B355" display="Прайс-лист"/>
    <hyperlink ref="C54" location="'Теплоизоляционная продукция'!B358" display="Прайс-лист"/>
    <hyperlink ref="C58" location="'Теплоизоляционная продукция'!B365" display="Прайс-лист"/>
    <hyperlink ref="C12" location="'Теплоизоляционная продукция'!B19" display="Прайс-лист"/>
    <hyperlink ref="C13" location="'Теплоизоляционная продукция'!B26" display="Прайс-лист"/>
    <hyperlink ref="C15" location="'Теплоизоляционная продукция'!B32" display="Прайс-лист"/>
    <hyperlink ref="C16" location="'Теплоизоляционная продукция'!B36" display="Прайс-лист"/>
    <hyperlink ref="C17" location="'Теплоизоляционная продукция'!B40" display="Прайс-лист"/>
    <hyperlink ref="C18" location="'Теплоизоляционная продукция'!B42" display="Прайс-лист"/>
    <hyperlink ref="C19" location="'Теплоизоляционная продукция'!B51" display="Прайс-лист"/>
    <hyperlink ref="C20" location="'Теплоизоляционная продукция'!B53" display="Прайс-лист"/>
    <hyperlink ref="C21" location="'Теплоизоляционная продукция'!B57" display="Прайс-лист"/>
    <hyperlink ref="C22" location="'Теплоизоляционная продукция'!B58" display="Прайс-лист"/>
    <hyperlink ref="C23" location="'Теплоизоляционная продукция'!B70" display="Прайс-лист"/>
    <hyperlink ref="C40" location="'Теплоизоляционная продукция'!B252" display="Прайс-лист"/>
    <hyperlink ref="C30" location="'Теплоизоляционная продукция'!B175" display="Прайс-лист"/>
    <hyperlink ref="C31" location="'Теплоизоляционная продукция'!B187" display="Прайс-лист"/>
    <hyperlink ref="C32" location="'Теплоизоляционная продукция'!B199" display="Прайс-лист"/>
    <hyperlink ref="C33" location="'Теплоизоляционная продукция'!B200" display="Прайс-лист"/>
    <hyperlink ref="C34" location="'Теплоизоляционная продукция'!B201" display="Прайс-лист"/>
    <hyperlink ref="C35" location="'Теплоизоляционная продукция'!B215" display="Прайс-лист"/>
    <hyperlink ref="C36" location="'Теплоизоляционная продукция'!B229" display="Прайс-лист"/>
    <hyperlink ref="C37" location="'Теплоизоляционная продукция'!B242" display="Прайс-лист"/>
    <hyperlink ref="C38" location="'Теплоизоляционная продукция'!B250" display="Прайс-лист"/>
    <hyperlink ref="C39" location="'Теплоизоляционная продукция'!B251" display="Прайс-лист"/>
    <hyperlink ref="C72" location="'Сопутствующая продукция'!B22" display="Прайс-лист"/>
    <hyperlink ref="C73" location="'Сопутствующая продукция'!B25" display="Прайс-лист"/>
    <hyperlink ref="C74" location="'Сопутствующая продукция'!B27" display="Прайс-лист"/>
    <hyperlink ref="C89" location="'Сопутствующая продукция'!B107" display="Прайс-лист"/>
    <hyperlink ref="C90" location="'Сопутствующая продукция'!B117" display="Прайс-лист"/>
    <hyperlink ref="C91" location="'Сопутствующая продукция'!B127" display="Прайс-лист"/>
    <hyperlink ref="C92" location="'Сопутствующая продукция'!B135" display="Прайс-лист"/>
    <hyperlink ref="C93" location="'Сопутствующая продукция'!B143" display="Прайс-лист"/>
    <hyperlink ref="C75" location="'Сопутствующая продукция'!B28" display="Прайс-лист"/>
    <hyperlink ref="C76" location="'Сопутствующая продукция'!B31" display="Прайс-лист"/>
    <hyperlink ref="C77" location="'Сопутствующая продукция'!B34" display="Прайс-лист"/>
    <hyperlink ref="C78" location="'Сопутствующая продукция'!B36" display="Прайс-лист"/>
    <hyperlink ref="C79" location="'Сопутствующая продукция'!B37" display="Прайс-лист"/>
    <hyperlink ref="C80" location="'Сопутствующая продукция'!B45" display="Прайс-лист"/>
    <hyperlink ref="C81" location="'Сопутствующая продукция'!B52" display="Прайс-лист"/>
    <hyperlink ref="C82" location="'Сопутствующая продукция'!B68" display="Прайс-лист"/>
    <hyperlink ref="C83" location="'Сопутствующая продукция'!B78" display="Прайс-лист"/>
    <hyperlink ref="C85" location="'Сопутствующая продукция'!B93" display="Прайс-лист"/>
    <hyperlink ref="C86" location="'Сопутствующая продукция'!B102" display="Прайс-лист"/>
    <hyperlink ref="C87" location="'Сопутствующая продукция'!B105" display="Прайс-лист"/>
    <hyperlink ref="C88" location="'Сопутствующая продукция'!B106" display="Прайс-лист"/>
    <hyperlink ref="C94" location="'Сопутствующая продукция'!B150" display="Прайс-лист"/>
    <hyperlink ref="C95" location="'Сопутствующая продукция'!B154" display="Прайс-лист"/>
    <hyperlink ref="C96" location="'Сопутствующая продукция'!B159" display="Прайс-лист"/>
    <hyperlink ref="C97" location="'Сопутствующая продукция'!B160" display="Прайс-лист"/>
    <hyperlink ref="C98" location="'Сопутствующая продукция'!B175" display="Прайс-лист"/>
    <hyperlink ref="C99" location="'Сопутствующая продукция'!B188" display="Прайс-лист"/>
    <hyperlink ref="C100" location="'Сопутствующая продукция'!B195" display="Прайс-лист"/>
    <hyperlink ref="C101" location="'Сопутствующая продукция'!B201" display="Прайс-лист"/>
    <hyperlink ref="C102" location="'Сопутствующая продукция'!B205" display="Прайс-лист"/>
    <hyperlink ref="C103" location="'Сопутствующая продукция'!B208" display="Прайс-лист"/>
    <hyperlink ref="C104" location="'Сопутствующая продукция'!B210" display="Прайс-лист"/>
    <hyperlink ref="C105" location="'Сопутствующая продукция'!B215" display="Прайс-лист"/>
    <hyperlink ref="C106" location="'Сопутствующая продукция'!B216" display="Прайс-лист"/>
    <hyperlink ref="C107" location="'Сопутствующая продукция'!B218" display="Прайс-лист"/>
    <hyperlink ref="C108" location="'Сопутствующая продукция'!B226" display="Прайс-лист"/>
    <hyperlink ref="E12" location="'Возможности пр-ва'!C12" display="Возможности производства"/>
    <hyperlink ref="E13" location="'Возможности пр-ва'!C13" display="Возможности производства"/>
    <hyperlink ref="E15" location="'Возможности пр-ва'!C16" display="Возможности производства"/>
    <hyperlink ref="E16" location="'Возможности пр-ва'!C17" display="Возможности производства"/>
    <hyperlink ref="E17" location="'Возможности пр-ва'!C18" display="Возможности производства"/>
    <hyperlink ref="E18" location="'Возможности пр-ва'!C19" display="Возможности производства"/>
    <hyperlink ref="E19" location="'Возможности пр-ва'!C20" display="Возможности производства"/>
    <hyperlink ref="E20" location="'Возможности пр-ва'!C21" display="Возможности производства"/>
    <hyperlink ref="E21" location="'Возможности пр-ва'!C22" display="Возможности производства"/>
    <hyperlink ref="E22" location="'Возможности пр-ва'!C23" display="Возможности производства"/>
    <hyperlink ref="E23" location="'Возможности пр-ва'!C24" display="Возможности производства"/>
    <hyperlink ref="E40" location="'Возможности пр-ва'!C53" display="Возможности производства"/>
    <hyperlink ref="E30" location="'Возможности пр-ва'!C35" display="Возможности производства"/>
    <hyperlink ref="E31" location="'Возможности пр-ва'!C37" display="Возможности производства"/>
    <hyperlink ref="E32" location="'Возможности пр-ва'!C39" display="Возможности производства"/>
    <hyperlink ref="E33" location="'Возможности пр-ва'!C40" display="Возможности производства"/>
    <hyperlink ref="E34" location="'Возможности пр-ва'!C42" display="Возможности производства"/>
    <hyperlink ref="E35" location="'Возможности пр-ва'!C44" display="Возможности производства"/>
    <hyperlink ref="E36" location="'Возможности пр-ва'!C46" display="Возможности производства"/>
    <hyperlink ref="E37" location="'Возможности пр-ва'!C48" display="Возможности производства"/>
    <hyperlink ref="E38" location="'Возможности пр-ва'!C49" display="Возможности производства"/>
    <hyperlink ref="E39" location="'Возможности пр-ва'!C51" display="Возможности производства"/>
    <hyperlink ref="E25" location="'Возможности пр-ва'!C26" display="Возможности производства"/>
    <hyperlink ref="E26" location="'Возможности пр-ва'!C28" display="Возможности производства"/>
    <hyperlink ref="E27" location="'Возможности пр-ва'!C30" display="Возможности производства"/>
    <hyperlink ref="E28" location="'Возможности пр-ва'!C32" display="Возможности производства"/>
    <hyperlink ref="E24" location="'Возможности пр-ва'!C25" display="Возможности производства"/>
    <hyperlink ref="E41" location="'Возможности пр-ва'!C54" display="Возможности производства"/>
    <hyperlink ref="E42" location="'Возможности пр-ва'!C58" display="Возможности производства"/>
    <hyperlink ref="E43" location="'Возможности пр-ва'!C62" display="Возможности производства"/>
    <hyperlink ref="E44" location="'Возможности пр-ва'!C66" display="Возможности производства"/>
    <hyperlink ref="E45" location="'Возможности пр-ва'!C70" display="Возможности производства"/>
    <hyperlink ref="E46" location="'Возможности пр-ва'!C74" display="Возможности производства"/>
    <hyperlink ref="E47" location="'Возможности пр-ва'!C78" display="Возможности производства"/>
    <hyperlink ref="E48" location="'Возможности пр-ва'!C82" display="Возможности производства"/>
    <hyperlink ref="E49" location="'Возможности пр-ва'!C86" display="Возможности производства"/>
    <hyperlink ref="E50" location="'Возможности пр-ва'!C87" display="Возможности производства"/>
    <hyperlink ref="E51" location="'Возможности пр-ва'!C89" display="Возможности производства"/>
    <hyperlink ref="E52" location="'Возможности пр-ва'!C91" display="Возможности производства"/>
    <hyperlink ref="E53" location="'Возможности пр-ва'!C92" display="Возможности производства"/>
    <hyperlink ref="E54" location="'Возможности пр-ва'!C93" display="Возможности производства"/>
    <hyperlink ref="D71" location="DIY!B73" display="DIY сегмент"/>
    <hyperlink ref="D72" location="DIY!B77" display="DIY сегмент"/>
    <hyperlink ref="D73" location="DIY!B80" display="DIY сегмент"/>
    <hyperlink ref="D74" location="DIY!B82" display="DIY сегмент"/>
    <hyperlink ref="D24" location="DIY!B49" display="DIY сегмент"/>
    <hyperlink ref="D22" location="DIY!B47" display="DIY сегмент"/>
    <hyperlink ref="D19" location="DIY!B43" display="DIY сегмент"/>
    <hyperlink ref="D18" location="DIY!B37" display="DIY сегмент"/>
    <hyperlink ref="D17" location="DIY!B35" display="DIY сегмент"/>
    <hyperlink ref="D16" location="DIY!B31" display="DIY сегмент"/>
    <hyperlink ref="D15" location="DIY!B27" display="DIY сегмент"/>
    <hyperlink ref="D13" location="DIY!B21" display="DIY сегмент"/>
    <hyperlink ref="D12" location="DIY!B17" display="DIY сегмент"/>
    <hyperlink ref="C63" location="'Теплоизоляционная продукция'!B386" display="Прайс-лист"/>
    <hyperlink ref="C62" location="'Теплоизоляционная продукция'!B383" display="Прайс-лист"/>
    <hyperlink ref="C61" location="'Теплоизоляционная продукция'!B379" display="Прайс-лист"/>
    <hyperlink ref="C60" location="'Теплоизоляционная продукция'!B375" display="Прайс-лист"/>
    <hyperlink ref="C59" location="'Теплоизоляционная продукция'!B370" display="Прайс-лист"/>
    <hyperlink ref="C84" location="'Сопутствующая продукция'!B87" display="Прайс-лист"/>
    <hyperlink ref="C29" location="'Теплоизоляционная продукция'!B167" display="Прайс-лист"/>
    <hyperlink ref="E29" location="'Возможности пр-ва'!C34" display="Возможности производства"/>
    <hyperlink ref="C14" location="'Теплоизоляционная продукция'!B30" display="Прайс-лист"/>
    <hyperlink ref="E14" location="'Возможности пр-ва'!C15" display="Возможности производства"/>
    <hyperlink ref="D14" location="DIY!B25" display="DIY сегмент"/>
    <hyperlink ref="D20" location="DIY!B45" display="DIY сегмент"/>
  </hyperlinks>
  <pageMargins left="0.7" right="0.7" top="0.75" bottom="0.75" header="0.3" footer="0.3"/>
  <pageSetup paperSize="9" scale="38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94"/>
  <sheetViews>
    <sheetView view="pageBreakPreview" topLeftCell="A13" zoomScale="70" zoomScaleNormal="70" zoomScaleSheetLayoutView="70" workbookViewId="0">
      <selection activeCell="H21" sqref="H21"/>
    </sheetView>
  </sheetViews>
  <sheetFormatPr defaultColWidth="9.109375" defaultRowHeight="14.4" outlineLevelCol="1" x14ac:dyDescent="0.3"/>
  <cols>
    <col min="1" max="1" width="58.33203125" style="1" customWidth="1"/>
    <col min="2" max="2" width="34.33203125" style="1" customWidth="1"/>
    <col min="3" max="3" width="12.33203125" style="1" customWidth="1"/>
    <col min="4" max="5" width="10.5546875" style="1" hidden="1" customWidth="1" outlineLevel="1"/>
    <col min="6" max="6" width="20.88671875" style="1" customWidth="1" collapsed="1"/>
    <col min="7" max="7" width="12.33203125" style="1" customWidth="1"/>
    <col min="8" max="8" width="55.33203125" style="1" customWidth="1"/>
    <col min="9" max="9" width="14.88671875" style="7" customWidth="1"/>
    <col min="10" max="13" width="7.5546875" style="1" hidden="1" customWidth="1" outlineLevel="1"/>
    <col min="14" max="14" width="11.33203125" style="1" customWidth="1" collapsed="1"/>
    <col min="15" max="15" width="12.33203125" style="2" customWidth="1"/>
    <col min="16" max="16" width="12.33203125" style="5" customWidth="1"/>
    <col min="17" max="17" width="12.33203125" style="2" customWidth="1"/>
    <col min="18" max="18" width="15.5546875" style="6" hidden="1" customWidth="1" outlineLevel="1"/>
    <col min="19" max="19" width="8.88671875" style="6" hidden="1" customWidth="1" outlineLevel="1"/>
    <col min="20" max="20" width="15.5546875" style="6" hidden="1" customWidth="1" outlineLevel="1"/>
    <col min="21" max="21" width="12.33203125" style="2" hidden="1" customWidth="1" outlineLevel="1"/>
    <col min="22" max="22" width="17" style="5" hidden="1" customWidth="1" outlineLevel="1"/>
    <col min="23" max="23" width="11.5546875" style="2" hidden="1" customWidth="1" outlineLevel="1"/>
    <col min="24" max="24" width="15" style="2" hidden="1" customWidth="1" outlineLevel="1"/>
    <col min="25" max="25" width="13.109375" style="4" hidden="1" customWidth="1" outlineLevel="1"/>
    <col min="26" max="26" width="13" style="6" hidden="1" customWidth="1" outlineLevel="1"/>
    <col min="27" max="27" width="15.5546875" style="6" hidden="1" customWidth="1" outlineLevel="1"/>
    <col min="28" max="28" width="15.5546875" style="2" hidden="1" customWidth="1" outlineLevel="1"/>
    <col min="29" max="29" width="15.5546875" style="5" hidden="1" customWidth="1" outlineLevel="1"/>
    <col min="30" max="30" width="15.5546875" style="2" hidden="1" customWidth="1" outlineLevel="1"/>
    <col min="31" max="31" width="10" style="1" customWidth="1" collapsed="1"/>
    <col min="32" max="32" width="10.33203125" style="4" customWidth="1"/>
    <col min="33" max="33" width="9.88671875" style="4" customWidth="1"/>
    <col min="34" max="34" width="11.33203125" style="4" hidden="1" customWidth="1" outlineLevel="1"/>
    <col min="35" max="35" width="11.6640625" style="5" customWidth="1" collapsed="1"/>
    <col min="36" max="36" width="11.33203125" style="4" hidden="1" customWidth="1" outlineLevel="1"/>
    <col min="37" max="38" width="19.6640625" style="3" hidden="1" customWidth="1" outlineLevel="1"/>
    <col min="39" max="39" width="15.44140625" style="2" customWidth="1" collapsed="1"/>
    <col min="40" max="42" width="15.44140625" style="2" customWidth="1"/>
    <col min="43" max="45" width="12.109375" style="1" customWidth="1"/>
    <col min="46" max="47" width="12.5546875" style="1" hidden="1" customWidth="1"/>
    <col min="48" max="49" width="12.44140625" style="1" hidden="1" customWidth="1"/>
    <col min="50" max="50" width="14" style="1" customWidth="1"/>
    <col min="51" max="16384" width="9.109375" style="1"/>
  </cols>
  <sheetData>
    <row r="1" spans="1:42" ht="23.4" x14ac:dyDescent="0.45">
      <c r="A1" s="476" t="s">
        <v>910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</row>
    <row r="2" spans="1:42" ht="23.4" x14ac:dyDescent="0.45">
      <c r="A2" s="476" t="s">
        <v>909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</row>
    <row r="3" spans="1:42" ht="12.75" customHeight="1" x14ac:dyDescent="0.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</row>
    <row r="4" spans="1:42" ht="18" x14ac:dyDescent="0.3">
      <c r="A4" s="475" t="str">
        <f>Оглавление!A4</f>
        <v xml:space="preserve"> от 1 сентября 2021 года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</row>
    <row r="5" spans="1:42" ht="12.75" customHeight="1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6"/>
      <c r="S5" s="146"/>
      <c r="T5" s="146"/>
      <c r="U5" s="141"/>
      <c r="V5" s="144"/>
      <c r="W5" s="141"/>
      <c r="X5" s="141"/>
      <c r="Y5" s="143"/>
      <c r="Z5" s="146"/>
      <c r="AA5" s="146"/>
      <c r="AB5" s="141"/>
      <c r="AC5" s="144"/>
      <c r="AD5" s="141"/>
      <c r="AE5" s="145"/>
      <c r="AF5" s="143"/>
      <c r="AG5" s="143"/>
      <c r="AH5" s="143"/>
      <c r="AI5" s="144"/>
      <c r="AJ5" s="143"/>
      <c r="AK5" s="142"/>
      <c r="AL5" s="142"/>
      <c r="AM5" s="141"/>
      <c r="AN5" s="141"/>
      <c r="AO5" s="141"/>
      <c r="AP5" s="141"/>
    </row>
    <row r="6" spans="1:42" x14ac:dyDescent="0.3">
      <c r="A6" s="140" t="s">
        <v>908</v>
      </c>
      <c r="B6" s="145"/>
      <c r="C6" s="145"/>
      <c r="D6" s="145"/>
      <c r="E6" s="145"/>
      <c r="F6" s="145"/>
      <c r="G6" s="145"/>
      <c r="H6" s="147"/>
      <c r="I6" s="147"/>
      <c r="J6" s="145"/>
      <c r="K6" s="145"/>
      <c r="L6" s="145"/>
      <c r="M6" s="145"/>
      <c r="N6" s="145"/>
      <c r="O6" s="141"/>
      <c r="P6" s="141"/>
      <c r="Q6" s="141"/>
      <c r="R6" s="146"/>
      <c r="S6" s="146"/>
      <c r="T6" s="146"/>
      <c r="U6" s="141"/>
      <c r="V6" s="144"/>
      <c r="W6" s="141"/>
      <c r="X6" s="141"/>
      <c r="Y6" s="143"/>
      <c r="Z6" s="146"/>
      <c r="AA6" s="146"/>
      <c r="AB6" s="141"/>
      <c r="AC6" s="144"/>
      <c r="AD6" s="141"/>
      <c r="AE6" s="145"/>
      <c r="AF6" s="143"/>
      <c r="AG6" s="143"/>
      <c r="AH6" s="143"/>
      <c r="AI6" s="144"/>
      <c r="AJ6" s="143"/>
      <c r="AK6" s="142"/>
      <c r="AL6" s="142"/>
      <c r="AM6" s="141"/>
      <c r="AN6" s="141"/>
      <c r="AO6" s="141"/>
      <c r="AP6" s="141"/>
    </row>
    <row r="7" spans="1:42" ht="15" thickBot="1" x14ac:dyDescent="0.35">
      <c r="A7" s="147" t="s">
        <v>907</v>
      </c>
      <c r="B7" s="145"/>
      <c r="C7" s="145"/>
      <c r="D7" s="145"/>
      <c r="E7" s="145"/>
      <c r="F7" s="145"/>
      <c r="G7" s="145"/>
      <c r="H7" s="147"/>
      <c r="I7" s="147"/>
      <c r="J7" s="145"/>
      <c r="K7" s="145"/>
      <c r="L7" s="145"/>
      <c r="M7" s="145"/>
      <c r="N7" s="145"/>
      <c r="O7" s="141"/>
      <c r="P7" s="144"/>
      <c r="Q7" s="141"/>
      <c r="R7" s="146"/>
      <c r="S7" s="146"/>
      <c r="T7" s="146"/>
      <c r="U7" s="141"/>
      <c r="V7" s="144"/>
      <c r="W7" s="141"/>
      <c r="X7" s="141"/>
      <c r="Y7" s="143"/>
      <c r="Z7" s="146"/>
      <c r="AA7" s="146"/>
      <c r="AB7" s="141"/>
      <c r="AC7" s="144"/>
      <c r="AD7" s="141"/>
      <c r="AE7" s="145"/>
      <c r="AF7" s="143"/>
      <c r="AG7" s="143"/>
      <c r="AH7" s="143"/>
      <c r="AI7" s="144"/>
      <c r="AJ7" s="143"/>
      <c r="AK7" s="142"/>
      <c r="AL7" s="142"/>
      <c r="AM7" s="141"/>
      <c r="AN7" s="141"/>
      <c r="AO7" s="141"/>
      <c r="AP7" s="141"/>
    </row>
    <row r="8" spans="1:42" ht="15" thickBot="1" x14ac:dyDescent="0.35">
      <c r="A8" s="147" t="s">
        <v>905</v>
      </c>
      <c r="B8" s="145"/>
      <c r="C8" s="145"/>
      <c r="D8" s="145"/>
      <c r="E8" s="145"/>
      <c r="F8" s="145"/>
      <c r="G8" s="145"/>
      <c r="H8" s="147"/>
      <c r="I8" s="147"/>
      <c r="J8" s="145"/>
      <c r="K8" s="145"/>
      <c r="L8" s="145"/>
      <c r="M8" s="145"/>
      <c r="N8" s="145"/>
      <c r="O8" s="141"/>
      <c r="P8" s="144"/>
      <c r="Q8" s="141"/>
      <c r="R8" s="146"/>
      <c r="S8" s="146"/>
      <c r="T8" s="146"/>
      <c r="U8" s="141"/>
      <c r="V8" s="144"/>
      <c r="W8" s="141"/>
      <c r="X8" s="141"/>
      <c r="Y8" s="143"/>
      <c r="Z8" s="146"/>
      <c r="AA8" s="146"/>
      <c r="AB8" s="141"/>
      <c r="AC8" s="144"/>
      <c r="AD8" s="141"/>
      <c r="AE8" s="145"/>
      <c r="AF8" s="143"/>
      <c r="AG8" s="143"/>
      <c r="AH8" s="143"/>
      <c r="AI8" s="144"/>
      <c r="AJ8" s="143"/>
      <c r="AK8" s="142"/>
      <c r="AL8" s="142"/>
      <c r="AM8" s="141"/>
      <c r="AN8" s="141"/>
      <c r="AO8" s="141"/>
      <c r="AP8" s="198" t="s">
        <v>906</v>
      </c>
    </row>
    <row r="9" spans="1:42" x14ac:dyDescent="0.3">
      <c r="A9" s="147" t="s">
        <v>904</v>
      </c>
      <c r="B9" s="145"/>
      <c r="C9" s="145"/>
      <c r="D9" s="145"/>
      <c r="E9" s="145"/>
      <c r="F9" s="145"/>
      <c r="G9" s="145"/>
      <c r="H9" s="147"/>
      <c r="I9" s="147"/>
      <c r="J9" s="145"/>
      <c r="K9" s="145"/>
      <c r="L9" s="145"/>
      <c r="M9" s="145"/>
      <c r="N9" s="145"/>
      <c r="O9" s="141"/>
      <c r="P9" s="144"/>
      <c r="Q9" s="141"/>
      <c r="R9" s="146"/>
      <c r="S9" s="146"/>
      <c r="T9" s="146"/>
      <c r="U9" s="141"/>
      <c r="V9" s="144"/>
      <c r="W9" s="141"/>
      <c r="X9" s="141"/>
      <c r="Y9" s="143"/>
      <c r="Z9" s="146"/>
      <c r="AA9" s="146"/>
      <c r="AB9" s="141"/>
      <c r="AC9" s="144"/>
      <c r="AD9" s="141"/>
      <c r="AE9" s="145"/>
      <c r="AF9" s="143"/>
      <c r="AG9" s="143"/>
      <c r="AH9" s="143"/>
      <c r="AI9" s="144"/>
      <c r="AJ9" s="143"/>
      <c r="AK9" s="142"/>
      <c r="AL9" s="142"/>
      <c r="AM9" s="141"/>
      <c r="AN9" s="141"/>
      <c r="AO9" s="195" t="s">
        <v>1473</v>
      </c>
      <c r="AP9" s="197">
        <v>0</v>
      </c>
    </row>
    <row r="10" spans="1:42" x14ac:dyDescent="0.3">
      <c r="A10" s="147" t="s">
        <v>1427</v>
      </c>
      <c r="B10" s="145"/>
      <c r="C10" s="145"/>
      <c r="D10" s="145"/>
      <c r="E10" s="145"/>
      <c r="F10" s="145"/>
      <c r="G10" s="145"/>
      <c r="H10" s="147"/>
      <c r="I10" s="147"/>
      <c r="J10" s="145"/>
      <c r="K10" s="145"/>
      <c r="L10" s="145"/>
      <c r="M10" s="145"/>
      <c r="N10" s="145"/>
      <c r="O10" s="141"/>
      <c r="P10" s="144"/>
      <c r="Q10" s="141"/>
      <c r="R10" s="146"/>
      <c r="S10" s="146"/>
      <c r="T10" s="146"/>
      <c r="U10" s="141"/>
      <c r="V10" s="144"/>
      <c r="W10" s="141"/>
      <c r="X10" s="141"/>
      <c r="Y10" s="143"/>
      <c r="Z10" s="146"/>
      <c r="AA10" s="146"/>
      <c r="AB10" s="141"/>
      <c r="AC10" s="144"/>
      <c r="AD10" s="141"/>
      <c r="AE10" s="145"/>
      <c r="AF10" s="143"/>
      <c r="AG10" s="143"/>
      <c r="AH10" s="143"/>
      <c r="AI10" s="144"/>
      <c r="AJ10" s="143"/>
      <c r="AK10" s="142"/>
      <c r="AL10" s="142"/>
      <c r="AM10" s="141"/>
      <c r="AN10" s="141"/>
      <c r="AO10" s="195" t="s">
        <v>378</v>
      </c>
      <c r="AP10" s="196">
        <v>0</v>
      </c>
    </row>
    <row r="11" spans="1:42" x14ac:dyDescent="0.3">
      <c r="A11" s="147" t="s">
        <v>1428</v>
      </c>
      <c r="B11" s="145"/>
      <c r="C11" s="145"/>
      <c r="D11" s="145"/>
      <c r="E11" s="145"/>
      <c r="F11" s="145"/>
      <c r="G11" s="145"/>
      <c r="H11" s="147"/>
      <c r="I11" s="147"/>
      <c r="J11" s="145"/>
      <c r="K11" s="145"/>
      <c r="L11" s="145"/>
      <c r="M11" s="145"/>
      <c r="N11" s="145"/>
      <c r="O11" s="141"/>
      <c r="P11" s="144"/>
      <c r="Q11" s="141"/>
      <c r="R11" s="146"/>
      <c r="S11" s="146"/>
      <c r="T11" s="146"/>
      <c r="U11" s="141"/>
      <c r="V11" s="144"/>
      <c r="W11" s="141"/>
      <c r="X11" s="141"/>
      <c r="Y11" s="143"/>
      <c r="Z11" s="146"/>
      <c r="AA11" s="146"/>
      <c r="AB11" s="141"/>
      <c r="AC11" s="144"/>
      <c r="AD11" s="141"/>
      <c r="AE11" s="145"/>
      <c r="AF11" s="143"/>
      <c r="AG11" s="143"/>
      <c r="AH11" s="143"/>
      <c r="AI11" s="144"/>
      <c r="AJ11" s="143"/>
      <c r="AK11" s="142"/>
      <c r="AL11" s="142"/>
      <c r="AM11" s="141"/>
      <c r="AN11" s="141"/>
      <c r="AO11" s="195" t="s">
        <v>1474</v>
      </c>
      <c r="AP11" s="196">
        <v>0</v>
      </c>
    </row>
    <row r="12" spans="1:42" x14ac:dyDescent="0.3">
      <c r="A12" s="147" t="s">
        <v>1677</v>
      </c>
      <c r="B12" s="145"/>
      <c r="C12" s="145"/>
      <c r="D12" s="145"/>
      <c r="E12" s="145"/>
      <c r="F12" s="145"/>
      <c r="G12" s="145"/>
      <c r="H12" s="147"/>
      <c r="I12" s="147"/>
      <c r="J12" s="145"/>
      <c r="K12" s="145"/>
      <c r="L12" s="145"/>
      <c r="M12" s="145"/>
      <c r="N12" s="145"/>
      <c r="O12" s="141"/>
      <c r="P12" s="144"/>
      <c r="Q12" s="141"/>
      <c r="R12" s="146"/>
      <c r="S12" s="146"/>
      <c r="T12" s="146"/>
      <c r="U12" s="141"/>
      <c r="V12" s="144"/>
      <c r="W12" s="141"/>
      <c r="X12" s="141"/>
      <c r="Y12" s="143"/>
      <c r="Z12" s="146"/>
      <c r="AA12" s="146"/>
      <c r="AB12" s="141"/>
      <c r="AC12" s="144"/>
      <c r="AD12" s="141"/>
      <c r="AE12" s="145"/>
      <c r="AF12" s="143"/>
      <c r="AG12" s="143"/>
      <c r="AH12" s="143"/>
      <c r="AI12" s="144"/>
      <c r="AJ12" s="143"/>
      <c r="AK12" s="142"/>
      <c r="AL12" s="142"/>
      <c r="AM12" s="141"/>
      <c r="AN12" s="141"/>
      <c r="AO12" s="195" t="s">
        <v>1460</v>
      </c>
      <c r="AP12" s="196">
        <v>0</v>
      </c>
    </row>
    <row r="13" spans="1:42" x14ac:dyDescent="0.3">
      <c r="A13" s="411" t="s">
        <v>1702</v>
      </c>
      <c r="B13" s="412"/>
      <c r="C13" s="412"/>
      <c r="D13" s="412"/>
      <c r="E13" s="412"/>
      <c r="F13" s="412"/>
      <c r="G13" s="412"/>
      <c r="H13" s="411"/>
      <c r="I13" s="411"/>
      <c r="J13" s="412"/>
      <c r="K13" s="412"/>
      <c r="L13" s="412"/>
      <c r="M13" s="412"/>
      <c r="N13" s="412"/>
      <c r="O13" s="141"/>
      <c r="P13" s="144"/>
      <c r="Q13" s="141"/>
      <c r="R13" s="146"/>
      <c r="S13" s="146"/>
      <c r="T13" s="146"/>
      <c r="U13" s="141"/>
      <c r="V13" s="144"/>
      <c r="W13" s="141"/>
      <c r="X13" s="141"/>
      <c r="Y13" s="143"/>
      <c r="Z13" s="146"/>
      <c r="AA13" s="146"/>
      <c r="AB13" s="141"/>
      <c r="AC13" s="144"/>
      <c r="AD13" s="141"/>
      <c r="AE13" s="145"/>
      <c r="AF13" s="143"/>
      <c r="AG13" s="143"/>
      <c r="AH13" s="143"/>
      <c r="AI13" s="144"/>
      <c r="AJ13" s="143"/>
      <c r="AK13" s="142"/>
      <c r="AL13" s="142"/>
      <c r="AM13" s="141"/>
      <c r="AN13" s="141"/>
      <c r="AO13" s="195" t="s">
        <v>1475</v>
      </c>
      <c r="AP13" s="196">
        <v>0</v>
      </c>
    </row>
    <row r="14" spans="1:42" ht="15" thickBot="1" x14ac:dyDescent="0.35">
      <c r="A14" s="417" t="s">
        <v>1699</v>
      </c>
      <c r="B14" s="417"/>
      <c r="C14" s="418"/>
      <c r="D14" s="418"/>
      <c r="E14" s="418"/>
      <c r="F14" s="418"/>
      <c r="G14" s="418"/>
      <c r="H14" s="418"/>
      <c r="I14" s="417"/>
      <c r="J14" s="418"/>
      <c r="K14" s="418"/>
      <c r="L14" s="418"/>
      <c r="M14" s="418"/>
      <c r="N14" s="418"/>
      <c r="O14" s="141"/>
      <c r="P14" s="144"/>
      <c r="Q14" s="141"/>
      <c r="R14" s="146"/>
      <c r="S14" s="146"/>
      <c r="T14" s="146"/>
      <c r="U14" s="141"/>
      <c r="V14" s="144"/>
      <c r="W14" s="141"/>
      <c r="X14" s="141"/>
      <c r="Y14" s="143"/>
      <c r="Z14" s="146"/>
      <c r="AA14" s="146"/>
      <c r="AB14" s="141"/>
      <c r="AC14" s="144"/>
      <c r="AD14" s="141"/>
      <c r="AE14" s="145"/>
      <c r="AF14" s="143"/>
      <c r="AG14" s="143"/>
      <c r="AH14" s="143"/>
      <c r="AI14" s="144"/>
      <c r="AJ14" s="143"/>
      <c r="AK14" s="142"/>
      <c r="AL14" s="142"/>
      <c r="AM14" s="145"/>
      <c r="AN14" s="145"/>
      <c r="AO14" s="195" t="s">
        <v>1467</v>
      </c>
      <c r="AP14" s="194">
        <v>0</v>
      </c>
    </row>
    <row r="15" spans="1:42" x14ac:dyDescent="0.3">
      <c r="A15" s="147" t="s">
        <v>1700</v>
      </c>
      <c r="B15" s="147"/>
      <c r="C15" s="145"/>
      <c r="D15" s="145"/>
      <c r="E15" s="145"/>
      <c r="F15" s="145"/>
      <c r="G15" s="145"/>
      <c r="H15" s="145"/>
      <c r="I15" s="147"/>
      <c r="J15" s="145"/>
      <c r="K15" s="145"/>
      <c r="L15" s="145"/>
      <c r="M15" s="145"/>
      <c r="N15" s="145"/>
      <c r="O15" s="141"/>
      <c r="P15" s="144"/>
      <c r="Q15" s="141"/>
      <c r="R15" s="146"/>
      <c r="S15" s="146"/>
      <c r="T15" s="146"/>
      <c r="U15" s="141"/>
      <c r="V15" s="144"/>
      <c r="W15" s="141"/>
      <c r="X15" s="141"/>
      <c r="Y15" s="143"/>
      <c r="Z15" s="146"/>
      <c r="AA15" s="146"/>
      <c r="AB15" s="141"/>
      <c r="AC15" s="144"/>
      <c r="AD15" s="141"/>
      <c r="AE15" s="145"/>
      <c r="AF15" s="143"/>
      <c r="AG15" s="143"/>
      <c r="AH15" s="143"/>
      <c r="AI15" s="144"/>
      <c r="AJ15" s="143"/>
      <c r="AK15" s="142"/>
      <c r="AL15" s="142"/>
      <c r="AM15" s="144"/>
      <c r="AN15" s="144"/>
      <c r="AO15" s="144"/>
      <c r="AP15" s="144"/>
    </row>
    <row r="16" spans="1:42" ht="15" thickBot="1" x14ac:dyDescent="0.35">
      <c r="A16" s="147" t="s">
        <v>1701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6"/>
      <c r="AO16" s="146"/>
      <c r="AP16" s="146"/>
    </row>
    <row r="17" spans="1:49" s="108" customFormat="1" ht="15" thickBot="1" x14ac:dyDescent="0.35">
      <c r="A17" s="138"/>
      <c r="B17" s="138"/>
      <c r="C17" s="138"/>
      <c r="D17" s="138"/>
      <c r="E17" s="138"/>
      <c r="F17" s="138"/>
      <c r="G17" s="138"/>
      <c r="H17" s="138"/>
      <c r="I17" s="140"/>
      <c r="J17" s="477" t="s">
        <v>1753</v>
      </c>
      <c r="K17" s="478"/>
      <c r="L17" s="478"/>
      <c r="M17" s="479"/>
      <c r="N17" s="480" t="s">
        <v>132</v>
      </c>
      <c r="O17" s="481"/>
      <c r="P17" s="481"/>
      <c r="Q17" s="482"/>
      <c r="R17" s="483" t="s">
        <v>131</v>
      </c>
      <c r="S17" s="484"/>
      <c r="T17" s="484"/>
      <c r="U17" s="484"/>
      <c r="V17" s="484"/>
      <c r="W17" s="484"/>
      <c r="X17" s="484"/>
      <c r="Y17" s="485"/>
      <c r="Z17" s="486" t="s">
        <v>903</v>
      </c>
      <c r="AA17" s="487"/>
      <c r="AB17" s="487"/>
      <c r="AC17" s="487"/>
      <c r="AD17" s="488"/>
      <c r="AE17" s="492" t="s">
        <v>129</v>
      </c>
      <c r="AF17" s="493"/>
      <c r="AG17" s="493"/>
      <c r="AH17" s="493"/>
      <c r="AI17" s="493"/>
      <c r="AJ17" s="494"/>
      <c r="AK17" s="139"/>
      <c r="AL17" s="139"/>
      <c r="AM17" s="489" t="e">
        <f>#REF!</f>
        <v>#REF!</v>
      </c>
      <c r="AN17" s="490"/>
      <c r="AO17" s="490"/>
      <c r="AP17" s="491"/>
    </row>
    <row r="18" spans="1:49" s="108" customFormat="1" ht="29.4" thickBot="1" x14ac:dyDescent="0.35">
      <c r="A18" s="137" t="s">
        <v>128</v>
      </c>
      <c r="B18" s="136" t="s">
        <v>127</v>
      </c>
      <c r="C18" s="136" t="s">
        <v>125</v>
      </c>
      <c r="D18" s="136" t="s">
        <v>124</v>
      </c>
      <c r="E18" s="136" t="s">
        <v>123</v>
      </c>
      <c r="F18" s="136" t="s">
        <v>122</v>
      </c>
      <c r="G18" s="136" t="s">
        <v>121</v>
      </c>
      <c r="H18" s="136" t="s">
        <v>120</v>
      </c>
      <c r="I18" s="135" t="s">
        <v>119</v>
      </c>
      <c r="J18" s="133" t="s">
        <v>117</v>
      </c>
      <c r="K18" s="132" t="s">
        <v>116</v>
      </c>
      <c r="L18" s="132" t="s">
        <v>115</v>
      </c>
      <c r="M18" s="131" t="s">
        <v>114</v>
      </c>
      <c r="N18" s="130" t="s">
        <v>113</v>
      </c>
      <c r="O18" s="122" t="s">
        <v>112</v>
      </c>
      <c r="P18" s="121" t="s">
        <v>111</v>
      </c>
      <c r="Q18" s="120" t="s">
        <v>110</v>
      </c>
      <c r="R18" s="129" t="s">
        <v>109</v>
      </c>
      <c r="S18" s="128" t="s">
        <v>108</v>
      </c>
      <c r="T18" s="128" t="s">
        <v>107</v>
      </c>
      <c r="U18" s="126" t="s">
        <v>106</v>
      </c>
      <c r="V18" s="127" t="s">
        <v>105</v>
      </c>
      <c r="W18" s="126" t="s">
        <v>104</v>
      </c>
      <c r="X18" s="126" t="s">
        <v>103</v>
      </c>
      <c r="Y18" s="125" t="s">
        <v>102</v>
      </c>
      <c r="Z18" s="124" t="s">
        <v>101</v>
      </c>
      <c r="AA18" s="123" t="s">
        <v>100</v>
      </c>
      <c r="AB18" s="122" t="s">
        <v>99</v>
      </c>
      <c r="AC18" s="121" t="s">
        <v>98</v>
      </c>
      <c r="AD18" s="120" t="s">
        <v>97</v>
      </c>
      <c r="AE18" s="119" t="s">
        <v>96</v>
      </c>
      <c r="AF18" s="118" t="s">
        <v>95</v>
      </c>
      <c r="AG18" s="118" t="s">
        <v>94</v>
      </c>
      <c r="AH18" s="118" t="s">
        <v>93</v>
      </c>
      <c r="AI18" s="117" t="s">
        <v>92</v>
      </c>
      <c r="AJ18" s="116" t="s">
        <v>91</v>
      </c>
      <c r="AK18" s="115" t="s">
        <v>90</v>
      </c>
      <c r="AL18" s="114" t="s">
        <v>89</v>
      </c>
      <c r="AM18" s="113" t="s">
        <v>902</v>
      </c>
      <c r="AN18" s="112" t="s">
        <v>901</v>
      </c>
      <c r="AO18" s="111" t="s">
        <v>899</v>
      </c>
      <c r="AP18" s="110" t="s">
        <v>900</v>
      </c>
      <c r="AT18" s="324" t="str">
        <f>G18</f>
        <v>RW код</v>
      </c>
      <c r="AU18" s="324" t="s">
        <v>118</v>
      </c>
      <c r="AV18" s="325" t="s">
        <v>899</v>
      </c>
      <c r="AW18" s="325" t="str">
        <f>AM18</f>
        <v>руб./м2 
без НДС</v>
      </c>
    </row>
    <row r="19" spans="1:49" x14ac:dyDescent="0.3">
      <c r="A19" s="107" t="s">
        <v>1256</v>
      </c>
      <c r="B19" s="105" t="s">
        <v>887</v>
      </c>
      <c r="C19" s="193">
        <v>50</v>
      </c>
      <c r="D19" s="106">
        <v>1000</v>
      </c>
      <c r="E19" s="106">
        <v>600</v>
      </c>
      <c r="F19" s="105" t="str">
        <f t="shared" ref="F19:F81" si="0">D19&amp;"x"&amp;E19&amp;"x"&amp;C19</f>
        <v>1000x600x50</v>
      </c>
      <c r="G19" s="427" t="s">
        <v>898</v>
      </c>
      <c r="H19" s="438" t="s">
        <v>897</v>
      </c>
      <c r="I19" s="192" t="s">
        <v>1</v>
      </c>
      <c r="J19" s="100" t="str">
        <f>$AE19</f>
        <v>A</v>
      </c>
      <c r="K19" s="99" t="str">
        <f t="shared" ref="K19:K20" si="1">$AE19</f>
        <v>A</v>
      </c>
      <c r="L19" s="99" t="str">
        <f>$AE19</f>
        <v>A</v>
      </c>
      <c r="M19" s="98" t="str">
        <f>$AE19</f>
        <v>A</v>
      </c>
      <c r="N19" s="97">
        <v>10</v>
      </c>
      <c r="O19" s="90">
        <f t="shared" ref="O19:O82" si="2">N19*D19*E19/1000000</f>
        <v>6</v>
      </c>
      <c r="P19" s="89">
        <f t="shared" ref="P19:P82" si="3">O19*C19/1000</f>
        <v>0.3</v>
      </c>
      <c r="Q19" s="88">
        <f t="shared" ref="Q19:Q81" si="4">P19*AU19</f>
        <v>11.1</v>
      </c>
      <c r="R19" s="167"/>
      <c r="S19" s="94"/>
      <c r="T19" s="166"/>
      <c r="U19" s="164"/>
      <c r="V19" s="165"/>
      <c r="W19" s="164"/>
      <c r="X19" s="164"/>
      <c r="Y19" s="163"/>
      <c r="Z19" s="92">
        <v>286</v>
      </c>
      <c r="AA19" s="91" t="s">
        <v>3</v>
      </c>
      <c r="AB19" s="90">
        <f t="shared" ref="AB19:AD20" si="5">IF($AA19="--",$Z19*O19,$AA19*U19)</f>
        <v>1716</v>
      </c>
      <c r="AC19" s="89">
        <f t="shared" si="5"/>
        <v>85.8</v>
      </c>
      <c r="AD19" s="88">
        <f t="shared" si="5"/>
        <v>3174.6</v>
      </c>
      <c r="AE19" s="87" t="s">
        <v>2</v>
      </c>
      <c r="AF19" s="86">
        <f>IF(LEFT(AE19,1)="A",1,IF(AG19="пач.",IF(AE19="B",ROUNDUP(6000/Q19,0),ROUNDUP(9000/Q19,0)),IF(AE19="B",ROUNDUP(6000/W19,0),ROUNDUP(9000/W19,0))))</f>
        <v>1</v>
      </c>
      <c r="AG19" s="85" t="s">
        <v>1</v>
      </c>
      <c r="AH19" s="84">
        <f t="shared" ref="AH19:AH81" si="6">IF(AG19="пач.",AF19*O19,AF19*U19)</f>
        <v>6</v>
      </c>
      <c r="AI19" s="83">
        <f t="shared" ref="AI19:AI81" si="7">IF(AG19="пач.",AF19*P19,AF19*V19)</f>
        <v>0.3</v>
      </c>
      <c r="AJ19" s="82">
        <f t="shared" ref="AJ19:AJ81" si="8">IF(AG19="пач.",AF19*Q19,AF19*W19)</f>
        <v>11.1</v>
      </c>
      <c r="AK19" s="81" t="s">
        <v>896</v>
      </c>
      <c r="AL19" s="80"/>
      <c r="AM19" s="79">
        <f t="shared" ref="AM19:AM82" si="9">ROUND(AO19*C19/1000,2)</f>
        <v>194</v>
      </c>
      <c r="AN19" s="78">
        <f t="shared" ref="AN19:AN59" si="10">ROUND(AM19*1.2,2)</f>
        <v>232.8</v>
      </c>
      <c r="AO19" s="77">
        <f t="shared" ref="AO19:AO49" si="11">ROUND(AV19*(1-$AP$9),2)</f>
        <v>3880</v>
      </c>
      <c r="AP19" s="76">
        <f t="shared" ref="AP19:AP59" si="12">ROUND(AO19*1.2,2)</f>
        <v>4656</v>
      </c>
      <c r="AQ19" s="108"/>
      <c r="AR19" s="108"/>
      <c r="AS19" s="108"/>
      <c r="AT19" s="101" t="str">
        <f t="shared" ref="AT19:AT82" si="13">G19</f>
        <v>58172</v>
      </c>
      <c r="AU19" s="101">
        <v>37</v>
      </c>
      <c r="AV19" s="75">
        <v>3880</v>
      </c>
      <c r="AW19" s="75">
        <f t="shared" ref="AW19:AW82" si="14">AM19</f>
        <v>194</v>
      </c>
    </row>
    <row r="20" spans="1:49" x14ac:dyDescent="0.3">
      <c r="A20" s="73" t="s">
        <v>1256</v>
      </c>
      <c r="B20" s="72" t="s">
        <v>887</v>
      </c>
      <c r="C20" s="74">
        <v>50</v>
      </c>
      <c r="D20" s="74">
        <v>1000</v>
      </c>
      <c r="E20" s="74">
        <v>600</v>
      </c>
      <c r="F20" s="72" t="str">
        <f t="shared" si="0"/>
        <v>1000x600x50</v>
      </c>
      <c r="G20" s="463" t="s">
        <v>1777</v>
      </c>
      <c r="H20" s="439" t="s">
        <v>1633</v>
      </c>
      <c r="I20" s="173" t="s">
        <v>109</v>
      </c>
      <c r="J20" s="65" t="str">
        <f t="shared" ref="J20:M33" si="15">$AE20</f>
        <v>A</v>
      </c>
      <c r="K20" s="64" t="str">
        <f t="shared" si="1"/>
        <v>A</v>
      </c>
      <c r="L20" s="64"/>
      <c r="M20" s="63" t="str">
        <f>$AE20</f>
        <v>A</v>
      </c>
      <c r="N20" s="62">
        <v>10</v>
      </c>
      <c r="O20" s="55">
        <f t="shared" si="2"/>
        <v>6</v>
      </c>
      <c r="P20" s="54">
        <f t="shared" si="3"/>
        <v>0.3</v>
      </c>
      <c r="Q20" s="53">
        <f t="shared" si="4"/>
        <v>11.1</v>
      </c>
      <c r="R20" s="57">
        <v>20</v>
      </c>
      <c r="S20" s="59">
        <v>4</v>
      </c>
      <c r="T20" s="171">
        <f>R20*N20</f>
        <v>200</v>
      </c>
      <c r="U20" s="55">
        <f>O20*R20</f>
        <v>120</v>
      </c>
      <c r="V20" s="54">
        <f>P20*R20</f>
        <v>6</v>
      </c>
      <c r="W20" s="55">
        <f>AU20*V20</f>
        <v>222</v>
      </c>
      <c r="X20" s="55" t="s">
        <v>198</v>
      </c>
      <c r="Y20" s="174">
        <f>R20/S20*N20*C20+140</f>
        <v>2640</v>
      </c>
      <c r="Z20" s="155">
        <f>AA20*R20</f>
        <v>260</v>
      </c>
      <c r="AA20" s="59">
        <v>13</v>
      </c>
      <c r="AB20" s="55">
        <f t="shared" si="5"/>
        <v>1560</v>
      </c>
      <c r="AC20" s="54">
        <f t="shared" si="5"/>
        <v>78</v>
      </c>
      <c r="AD20" s="53">
        <f t="shared" si="5"/>
        <v>2886</v>
      </c>
      <c r="AE20" s="52" t="s">
        <v>2</v>
      </c>
      <c r="AF20" s="51">
        <f t="shared" ref="AF20:AF82" si="16">IF(LEFT(AE20,1)="A",1,IF(AG20="пач.",IF(AE20="B",ROUNDUP(6000/Q20,0),ROUNDUP(9000/Q20,0)),IF(AE20="B",ROUNDUP(6000/W20,0),ROUNDUP(9000/W20,0))))</f>
        <v>1</v>
      </c>
      <c r="AG20" s="169" t="s">
        <v>137</v>
      </c>
      <c r="AH20" s="49">
        <f t="shared" si="6"/>
        <v>120</v>
      </c>
      <c r="AI20" s="48">
        <f t="shared" si="7"/>
        <v>6</v>
      </c>
      <c r="AJ20" s="47">
        <f t="shared" si="8"/>
        <v>222</v>
      </c>
      <c r="AK20" s="46" t="s">
        <v>896</v>
      </c>
      <c r="AL20" s="45" t="s">
        <v>895</v>
      </c>
      <c r="AM20" s="44">
        <f t="shared" si="9"/>
        <v>194</v>
      </c>
      <c r="AN20" s="43">
        <f t="shared" si="10"/>
        <v>232.8</v>
      </c>
      <c r="AO20" s="42">
        <f t="shared" si="11"/>
        <v>3880</v>
      </c>
      <c r="AP20" s="41">
        <f t="shared" si="12"/>
        <v>4656</v>
      </c>
      <c r="AQ20" s="108"/>
      <c r="AR20" s="108"/>
      <c r="AS20" s="108"/>
      <c r="AT20" s="66" t="str">
        <f t="shared" si="13"/>
        <v>315198</v>
      </c>
      <c r="AU20" s="66">
        <v>37</v>
      </c>
      <c r="AV20" s="40">
        <v>3880</v>
      </c>
      <c r="AW20" s="40">
        <f t="shared" si="14"/>
        <v>194</v>
      </c>
    </row>
    <row r="21" spans="1:49" x14ac:dyDescent="0.3">
      <c r="A21" s="73" t="s">
        <v>1256</v>
      </c>
      <c r="B21" s="72" t="s">
        <v>887</v>
      </c>
      <c r="C21" s="180">
        <v>75</v>
      </c>
      <c r="D21" s="74">
        <v>1000</v>
      </c>
      <c r="E21" s="74">
        <v>600</v>
      </c>
      <c r="F21" s="70" t="str">
        <f t="shared" si="0"/>
        <v>1000x600x75</v>
      </c>
      <c r="G21" s="428" t="s">
        <v>1518</v>
      </c>
      <c r="H21" s="439" t="s">
        <v>1478</v>
      </c>
      <c r="I21" s="173" t="s">
        <v>1</v>
      </c>
      <c r="J21" s="65" t="str">
        <f t="shared" si="15"/>
        <v>C</v>
      </c>
      <c r="K21" s="64"/>
      <c r="L21" s="64"/>
      <c r="M21" s="63"/>
      <c r="N21" s="62">
        <v>8</v>
      </c>
      <c r="O21" s="55">
        <f t="shared" si="2"/>
        <v>4.8</v>
      </c>
      <c r="P21" s="54">
        <f t="shared" si="3"/>
        <v>0.36</v>
      </c>
      <c r="Q21" s="53">
        <f t="shared" si="4"/>
        <v>13.32</v>
      </c>
      <c r="R21" s="161"/>
      <c r="S21" s="59"/>
      <c r="T21" s="160"/>
      <c r="U21" s="158"/>
      <c r="V21" s="159"/>
      <c r="W21" s="158"/>
      <c r="X21" s="158"/>
      <c r="Y21" s="157"/>
      <c r="Z21" s="57">
        <v>208</v>
      </c>
      <c r="AA21" s="56" t="s">
        <v>3</v>
      </c>
      <c r="AB21" s="55">
        <f t="shared" ref="AB21" si="17">IF($AA21="--",$Z21*O21,$AA21*U21)</f>
        <v>998.4</v>
      </c>
      <c r="AC21" s="54">
        <f t="shared" ref="AC21" si="18">IF($AA21="--",$Z21*P21,$AA21*V21)</f>
        <v>74.88</v>
      </c>
      <c r="AD21" s="53">
        <f t="shared" ref="AD21" si="19">IF($AA21="--",$Z21*Q21,$AA21*W21)</f>
        <v>2770.56</v>
      </c>
      <c r="AE21" s="154" t="s">
        <v>134</v>
      </c>
      <c r="AF21" s="51">
        <f t="shared" si="16"/>
        <v>676</v>
      </c>
      <c r="AG21" s="50" t="s">
        <v>1</v>
      </c>
      <c r="AH21" s="49">
        <f t="shared" si="6"/>
        <v>3244.7999999999997</v>
      </c>
      <c r="AI21" s="48">
        <f t="shared" si="7"/>
        <v>243.35999999999999</v>
      </c>
      <c r="AJ21" s="47">
        <f t="shared" si="8"/>
        <v>9004.32</v>
      </c>
      <c r="AK21" s="348" t="s">
        <v>1689</v>
      </c>
      <c r="AL21" s="45"/>
      <c r="AM21" s="44">
        <f t="shared" si="9"/>
        <v>298.5</v>
      </c>
      <c r="AN21" s="43">
        <f t="shared" ref="AN21" si="20">ROUND(AM21*1.2,2)</f>
        <v>358.2</v>
      </c>
      <c r="AO21" s="42">
        <f t="shared" si="11"/>
        <v>3980</v>
      </c>
      <c r="AP21" s="41">
        <f t="shared" ref="AP21" si="21">ROUND(AO21*1.2,2)</f>
        <v>4776</v>
      </c>
      <c r="AQ21" s="108"/>
      <c r="AR21" s="108"/>
      <c r="AS21" s="108"/>
      <c r="AT21" s="66" t="str">
        <f t="shared" si="13"/>
        <v>298696</v>
      </c>
      <c r="AU21" s="66">
        <v>37</v>
      </c>
      <c r="AV21" s="40">
        <v>3980</v>
      </c>
      <c r="AW21" s="40">
        <f t="shared" si="14"/>
        <v>298.5</v>
      </c>
    </row>
    <row r="22" spans="1:49" x14ac:dyDescent="0.3">
      <c r="A22" s="73" t="s">
        <v>1256</v>
      </c>
      <c r="B22" s="72" t="s">
        <v>887</v>
      </c>
      <c r="C22" s="180">
        <v>100</v>
      </c>
      <c r="D22" s="74">
        <v>1000</v>
      </c>
      <c r="E22" s="74">
        <v>600</v>
      </c>
      <c r="F22" s="70" t="str">
        <f t="shared" si="0"/>
        <v>1000x600x100</v>
      </c>
      <c r="G22" s="428" t="s">
        <v>894</v>
      </c>
      <c r="H22" s="439" t="s">
        <v>893</v>
      </c>
      <c r="I22" s="173" t="s">
        <v>1</v>
      </c>
      <c r="J22" s="65" t="str">
        <f t="shared" si="15"/>
        <v>A</v>
      </c>
      <c r="K22" s="64" t="str">
        <f t="shared" si="15"/>
        <v>A</v>
      </c>
      <c r="L22" s="64" t="str">
        <f t="shared" si="15"/>
        <v>A</v>
      </c>
      <c r="M22" s="63" t="str">
        <f t="shared" si="15"/>
        <v>A</v>
      </c>
      <c r="N22" s="62">
        <v>5</v>
      </c>
      <c r="O22" s="55">
        <f t="shared" si="2"/>
        <v>3</v>
      </c>
      <c r="P22" s="54">
        <f t="shared" si="3"/>
        <v>0.3</v>
      </c>
      <c r="Q22" s="53">
        <f t="shared" si="4"/>
        <v>11.1</v>
      </c>
      <c r="R22" s="161"/>
      <c r="S22" s="59"/>
      <c r="T22" s="160"/>
      <c r="U22" s="158"/>
      <c r="V22" s="159"/>
      <c r="W22" s="158"/>
      <c r="X22" s="158"/>
      <c r="Y22" s="157"/>
      <c r="Z22" s="57">
        <v>286</v>
      </c>
      <c r="AA22" s="56" t="s">
        <v>3</v>
      </c>
      <c r="AB22" s="55">
        <f t="shared" ref="AB22:AD24" si="22">IF($AA22="--",$Z22*O22,$AA22*U22)</f>
        <v>858</v>
      </c>
      <c r="AC22" s="54">
        <f t="shared" si="22"/>
        <v>85.8</v>
      </c>
      <c r="AD22" s="53">
        <f t="shared" si="22"/>
        <v>3174.6</v>
      </c>
      <c r="AE22" s="52" t="s">
        <v>2</v>
      </c>
      <c r="AF22" s="51">
        <f t="shared" si="16"/>
        <v>1</v>
      </c>
      <c r="AG22" s="50" t="s">
        <v>1</v>
      </c>
      <c r="AH22" s="49">
        <f t="shared" si="6"/>
        <v>3</v>
      </c>
      <c r="AI22" s="48">
        <f t="shared" si="7"/>
        <v>0.3</v>
      </c>
      <c r="AJ22" s="47">
        <f t="shared" si="8"/>
        <v>11.1</v>
      </c>
      <c r="AK22" s="46" t="s">
        <v>892</v>
      </c>
      <c r="AL22" s="45"/>
      <c r="AM22" s="44">
        <f t="shared" si="9"/>
        <v>388</v>
      </c>
      <c r="AN22" s="43">
        <f t="shared" si="10"/>
        <v>465.6</v>
      </c>
      <c r="AO22" s="42">
        <f t="shared" si="11"/>
        <v>3880</v>
      </c>
      <c r="AP22" s="41">
        <f t="shared" si="12"/>
        <v>4656</v>
      </c>
      <c r="AQ22" s="108"/>
      <c r="AR22" s="108"/>
      <c r="AS22" s="108"/>
      <c r="AT22" s="66" t="str">
        <f t="shared" si="13"/>
        <v>58176</v>
      </c>
      <c r="AU22" s="66">
        <v>37</v>
      </c>
      <c r="AV22" s="40">
        <v>3880</v>
      </c>
      <c r="AW22" s="40">
        <f t="shared" si="14"/>
        <v>388</v>
      </c>
    </row>
    <row r="23" spans="1:49" x14ac:dyDescent="0.3">
      <c r="A23" s="73" t="s">
        <v>1256</v>
      </c>
      <c r="B23" s="72" t="s">
        <v>887</v>
      </c>
      <c r="C23" s="74">
        <v>100</v>
      </c>
      <c r="D23" s="74">
        <v>1000</v>
      </c>
      <c r="E23" s="74">
        <v>600</v>
      </c>
      <c r="F23" s="72" t="str">
        <f t="shared" si="0"/>
        <v>1000x600x100</v>
      </c>
      <c r="G23" s="463" t="s">
        <v>1778</v>
      </c>
      <c r="H23" s="439" t="s">
        <v>1634</v>
      </c>
      <c r="I23" s="173" t="s">
        <v>109</v>
      </c>
      <c r="J23" s="65" t="str">
        <f t="shared" si="15"/>
        <v>A</v>
      </c>
      <c r="K23" s="64" t="str">
        <f>$AE23</f>
        <v>A</v>
      </c>
      <c r="L23" s="64"/>
      <c r="M23" s="63" t="str">
        <f>$AE23</f>
        <v>A</v>
      </c>
      <c r="N23" s="62">
        <v>5</v>
      </c>
      <c r="O23" s="55">
        <f t="shared" si="2"/>
        <v>3</v>
      </c>
      <c r="P23" s="54">
        <f t="shared" si="3"/>
        <v>0.3</v>
      </c>
      <c r="Q23" s="53">
        <f t="shared" si="4"/>
        <v>11.1</v>
      </c>
      <c r="R23" s="57">
        <v>20</v>
      </c>
      <c r="S23" s="59">
        <v>4</v>
      </c>
      <c r="T23" s="171">
        <f>R23*N23</f>
        <v>100</v>
      </c>
      <c r="U23" s="55">
        <f>O23*R23</f>
        <v>60</v>
      </c>
      <c r="V23" s="54">
        <f>P23*R23</f>
        <v>6</v>
      </c>
      <c r="W23" s="55">
        <f>AU23*V23</f>
        <v>222</v>
      </c>
      <c r="X23" s="55" t="s">
        <v>198</v>
      </c>
      <c r="Y23" s="174">
        <f>R23/S23*N23*C23+140</f>
        <v>2640</v>
      </c>
      <c r="Z23" s="155">
        <f>AA23*R23</f>
        <v>260</v>
      </c>
      <c r="AA23" s="59">
        <v>13</v>
      </c>
      <c r="AB23" s="55">
        <f t="shared" si="22"/>
        <v>780</v>
      </c>
      <c r="AC23" s="54">
        <f t="shared" si="22"/>
        <v>78</v>
      </c>
      <c r="AD23" s="53">
        <f t="shared" si="22"/>
        <v>2886</v>
      </c>
      <c r="AE23" s="52" t="s">
        <v>2</v>
      </c>
      <c r="AF23" s="51">
        <f t="shared" si="16"/>
        <v>1</v>
      </c>
      <c r="AG23" s="169" t="s">
        <v>137</v>
      </c>
      <c r="AH23" s="49">
        <f t="shared" si="6"/>
        <v>60</v>
      </c>
      <c r="AI23" s="48">
        <f t="shared" si="7"/>
        <v>6</v>
      </c>
      <c r="AJ23" s="47">
        <f t="shared" si="8"/>
        <v>222</v>
      </c>
      <c r="AK23" s="46" t="s">
        <v>892</v>
      </c>
      <c r="AL23" s="45" t="s">
        <v>891</v>
      </c>
      <c r="AM23" s="44">
        <f t="shared" si="9"/>
        <v>388</v>
      </c>
      <c r="AN23" s="43">
        <f t="shared" si="10"/>
        <v>465.6</v>
      </c>
      <c r="AO23" s="42">
        <f t="shared" si="11"/>
        <v>3880</v>
      </c>
      <c r="AP23" s="41">
        <f t="shared" si="12"/>
        <v>4656</v>
      </c>
      <c r="AQ23" s="108"/>
      <c r="AR23" s="108"/>
      <c r="AS23" s="108"/>
      <c r="AT23" s="66" t="str">
        <f t="shared" si="13"/>
        <v>315199</v>
      </c>
      <c r="AU23" s="66">
        <v>37</v>
      </c>
      <c r="AV23" s="40">
        <v>3880</v>
      </c>
      <c r="AW23" s="40">
        <f t="shared" si="14"/>
        <v>388</v>
      </c>
    </row>
    <row r="24" spans="1:49" x14ac:dyDescent="0.3">
      <c r="A24" s="73" t="s">
        <v>1256</v>
      </c>
      <c r="B24" s="72" t="s">
        <v>887</v>
      </c>
      <c r="C24" s="180">
        <v>150</v>
      </c>
      <c r="D24" s="74">
        <v>1000</v>
      </c>
      <c r="E24" s="74">
        <v>600</v>
      </c>
      <c r="F24" s="70" t="str">
        <f t="shared" si="0"/>
        <v>1000x600x150</v>
      </c>
      <c r="G24" s="428" t="s">
        <v>890</v>
      </c>
      <c r="H24" s="439" t="s">
        <v>889</v>
      </c>
      <c r="I24" s="173" t="s">
        <v>1</v>
      </c>
      <c r="J24" s="65" t="str">
        <f t="shared" si="15"/>
        <v>C</v>
      </c>
      <c r="K24" s="64" t="str">
        <f t="shared" si="15"/>
        <v>C</v>
      </c>
      <c r="L24" s="64" t="str">
        <f t="shared" si="15"/>
        <v>C</v>
      </c>
      <c r="M24" s="63" t="str">
        <f t="shared" si="15"/>
        <v>C</v>
      </c>
      <c r="N24" s="62">
        <v>3</v>
      </c>
      <c r="O24" s="55">
        <f t="shared" si="2"/>
        <v>1.8</v>
      </c>
      <c r="P24" s="54">
        <f t="shared" si="3"/>
        <v>0.27</v>
      </c>
      <c r="Q24" s="53">
        <f t="shared" si="4"/>
        <v>9.99</v>
      </c>
      <c r="R24" s="161"/>
      <c r="S24" s="59"/>
      <c r="T24" s="160"/>
      <c r="U24" s="158"/>
      <c r="V24" s="159"/>
      <c r="W24" s="158"/>
      <c r="X24" s="158"/>
      <c r="Y24" s="157"/>
      <c r="Z24" s="57">
        <v>286</v>
      </c>
      <c r="AA24" s="56" t="s">
        <v>3</v>
      </c>
      <c r="AB24" s="55">
        <f t="shared" si="22"/>
        <v>514.80000000000007</v>
      </c>
      <c r="AC24" s="54">
        <f t="shared" si="22"/>
        <v>77.22</v>
      </c>
      <c r="AD24" s="53">
        <f t="shared" si="22"/>
        <v>2857.14</v>
      </c>
      <c r="AE24" s="154" t="s">
        <v>134</v>
      </c>
      <c r="AF24" s="51">
        <f t="shared" si="16"/>
        <v>901</v>
      </c>
      <c r="AG24" s="50" t="s">
        <v>1</v>
      </c>
      <c r="AH24" s="49">
        <f t="shared" si="6"/>
        <v>1621.8</v>
      </c>
      <c r="AI24" s="48">
        <f t="shared" si="7"/>
        <v>243.27</v>
      </c>
      <c r="AJ24" s="47">
        <f t="shared" si="8"/>
        <v>9000.99</v>
      </c>
      <c r="AK24" s="46" t="s">
        <v>888</v>
      </c>
      <c r="AL24" s="45"/>
      <c r="AM24" s="44">
        <f t="shared" si="9"/>
        <v>597</v>
      </c>
      <c r="AN24" s="43">
        <f t="shared" si="10"/>
        <v>716.4</v>
      </c>
      <c r="AO24" s="42">
        <f t="shared" si="11"/>
        <v>3980</v>
      </c>
      <c r="AP24" s="41">
        <f t="shared" si="12"/>
        <v>4776</v>
      </c>
      <c r="AQ24" s="108"/>
      <c r="AR24" s="108"/>
      <c r="AS24" s="108"/>
      <c r="AT24" s="66" t="str">
        <f t="shared" si="13"/>
        <v>69063</v>
      </c>
      <c r="AU24" s="66">
        <v>37</v>
      </c>
      <c r="AV24" s="40">
        <v>3980</v>
      </c>
      <c r="AW24" s="40">
        <f t="shared" si="14"/>
        <v>597</v>
      </c>
    </row>
    <row r="25" spans="1:49" x14ac:dyDescent="0.3">
      <c r="A25" s="73" t="s">
        <v>1256</v>
      </c>
      <c r="B25" s="72" t="s">
        <v>887</v>
      </c>
      <c r="C25" s="180">
        <v>200</v>
      </c>
      <c r="D25" s="74">
        <v>1000</v>
      </c>
      <c r="E25" s="74">
        <v>600</v>
      </c>
      <c r="F25" s="70" t="str">
        <f t="shared" si="0"/>
        <v>1000x600x200</v>
      </c>
      <c r="G25" s="428" t="s">
        <v>886</v>
      </c>
      <c r="H25" s="439" t="s">
        <v>885</v>
      </c>
      <c r="I25" s="173" t="s">
        <v>1</v>
      </c>
      <c r="J25" s="65" t="str">
        <f t="shared" si="15"/>
        <v>C</v>
      </c>
      <c r="K25" s="64" t="str">
        <f t="shared" si="15"/>
        <v>C</v>
      </c>
      <c r="L25" s="64" t="str">
        <f t="shared" si="15"/>
        <v>C</v>
      </c>
      <c r="M25" s="63"/>
      <c r="N25" s="62">
        <v>2</v>
      </c>
      <c r="O25" s="55">
        <f t="shared" si="2"/>
        <v>1.2</v>
      </c>
      <c r="P25" s="54">
        <f t="shared" si="3"/>
        <v>0.24</v>
      </c>
      <c r="Q25" s="53">
        <f t="shared" si="4"/>
        <v>8.879999999999999</v>
      </c>
      <c r="R25" s="161"/>
      <c r="S25" s="59"/>
      <c r="T25" s="160"/>
      <c r="U25" s="158"/>
      <c r="V25" s="159"/>
      <c r="W25" s="158"/>
      <c r="X25" s="158"/>
      <c r="Y25" s="157"/>
      <c r="Z25" s="57">
        <v>338</v>
      </c>
      <c r="AA25" s="56" t="s">
        <v>3</v>
      </c>
      <c r="AB25" s="55">
        <f t="shared" ref="AB25:AD29" si="23">IF($AA25="--",$Z25*O25,$AA25*U25)</f>
        <v>405.59999999999997</v>
      </c>
      <c r="AC25" s="54">
        <f t="shared" si="23"/>
        <v>81.11999999999999</v>
      </c>
      <c r="AD25" s="53">
        <f t="shared" si="23"/>
        <v>3001.4399999999996</v>
      </c>
      <c r="AE25" s="154" t="s">
        <v>134</v>
      </c>
      <c r="AF25" s="51">
        <f t="shared" si="16"/>
        <v>1014</v>
      </c>
      <c r="AG25" s="50" t="s">
        <v>1</v>
      </c>
      <c r="AH25" s="49">
        <f t="shared" si="6"/>
        <v>1216.8</v>
      </c>
      <c r="AI25" s="48">
        <f t="shared" si="7"/>
        <v>243.35999999999999</v>
      </c>
      <c r="AJ25" s="47">
        <f t="shared" si="8"/>
        <v>9004.32</v>
      </c>
      <c r="AK25" s="46" t="s">
        <v>884</v>
      </c>
      <c r="AL25" s="45"/>
      <c r="AM25" s="44">
        <f t="shared" si="9"/>
        <v>796</v>
      </c>
      <c r="AN25" s="43">
        <f t="shared" si="10"/>
        <v>955.2</v>
      </c>
      <c r="AO25" s="42">
        <f t="shared" si="11"/>
        <v>3980</v>
      </c>
      <c r="AP25" s="41">
        <f t="shared" si="12"/>
        <v>4776</v>
      </c>
      <c r="AQ25" s="108"/>
      <c r="AR25" s="108"/>
      <c r="AS25" s="108"/>
      <c r="AT25" s="66" t="str">
        <f t="shared" si="13"/>
        <v>69075</v>
      </c>
      <c r="AU25" s="66">
        <v>37</v>
      </c>
      <c r="AV25" s="40">
        <v>3980</v>
      </c>
      <c r="AW25" s="40">
        <f t="shared" si="14"/>
        <v>796</v>
      </c>
    </row>
    <row r="26" spans="1:49" x14ac:dyDescent="0.3">
      <c r="A26" s="73" t="s">
        <v>1256</v>
      </c>
      <c r="B26" s="70" t="s">
        <v>871</v>
      </c>
      <c r="C26" s="70">
        <v>50</v>
      </c>
      <c r="D26" s="70">
        <v>800</v>
      </c>
      <c r="E26" s="70">
        <v>600</v>
      </c>
      <c r="F26" s="70" t="str">
        <f t="shared" si="0"/>
        <v>800x600x50</v>
      </c>
      <c r="G26" s="428" t="s">
        <v>883</v>
      </c>
      <c r="H26" s="439" t="s">
        <v>882</v>
      </c>
      <c r="I26" s="173" t="s">
        <v>109</v>
      </c>
      <c r="J26" s="65"/>
      <c r="K26" s="64" t="str">
        <f t="shared" si="15"/>
        <v>A</v>
      </c>
      <c r="L26" s="64" t="str">
        <f t="shared" si="15"/>
        <v>A</v>
      </c>
      <c r="M26" s="63"/>
      <c r="N26" s="62">
        <v>12</v>
      </c>
      <c r="O26" s="55">
        <f t="shared" si="2"/>
        <v>5.76</v>
      </c>
      <c r="P26" s="54">
        <f t="shared" si="3"/>
        <v>0.28799999999999998</v>
      </c>
      <c r="Q26" s="53">
        <f t="shared" si="4"/>
        <v>9.2159999999999993</v>
      </c>
      <c r="R26" s="191">
        <v>24</v>
      </c>
      <c r="S26" s="190" t="s">
        <v>3</v>
      </c>
      <c r="T26" s="171">
        <f t="shared" ref="T26:T31" si="24">R26*N26</f>
        <v>288</v>
      </c>
      <c r="U26" s="55">
        <f t="shared" ref="U26:U31" si="25">O26*R26</f>
        <v>138.24</v>
      </c>
      <c r="V26" s="54">
        <f t="shared" ref="V26:V31" si="26">P26*R26</f>
        <v>6.911999999999999</v>
      </c>
      <c r="W26" s="55">
        <f t="shared" ref="W26:W31" si="27">AU26*V26</f>
        <v>221.18399999999997</v>
      </c>
      <c r="X26" s="55" t="s">
        <v>867</v>
      </c>
      <c r="Y26" s="189">
        <v>2540</v>
      </c>
      <c r="Z26" s="155">
        <f t="shared" ref="Z26:Z31" si="28">AA26*R26</f>
        <v>528</v>
      </c>
      <c r="AA26" s="59">
        <v>22</v>
      </c>
      <c r="AB26" s="55">
        <f t="shared" si="23"/>
        <v>3041.28</v>
      </c>
      <c r="AC26" s="54">
        <f t="shared" si="23"/>
        <v>152.06399999999996</v>
      </c>
      <c r="AD26" s="53">
        <f t="shared" si="23"/>
        <v>4866.0479999999989</v>
      </c>
      <c r="AE26" s="52" t="s">
        <v>2</v>
      </c>
      <c r="AF26" s="51">
        <f t="shared" si="16"/>
        <v>1</v>
      </c>
      <c r="AG26" s="169" t="s">
        <v>137</v>
      </c>
      <c r="AH26" s="49">
        <f t="shared" si="6"/>
        <v>138.24</v>
      </c>
      <c r="AI26" s="48">
        <f t="shared" si="7"/>
        <v>6.911999999999999</v>
      </c>
      <c r="AJ26" s="47">
        <f t="shared" si="8"/>
        <v>221.18399999999997</v>
      </c>
      <c r="AK26" s="46" t="s">
        <v>881</v>
      </c>
      <c r="AL26" s="45" t="s">
        <v>880</v>
      </c>
      <c r="AM26" s="44">
        <f t="shared" si="9"/>
        <v>204</v>
      </c>
      <c r="AN26" s="43">
        <f t="shared" si="10"/>
        <v>244.8</v>
      </c>
      <c r="AO26" s="42">
        <f t="shared" si="11"/>
        <v>4080</v>
      </c>
      <c r="AP26" s="41">
        <f t="shared" si="12"/>
        <v>4896</v>
      </c>
      <c r="AQ26" s="108"/>
      <c r="AR26" s="108"/>
      <c r="AS26" s="108"/>
      <c r="AT26" s="66" t="str">
        <f t="shared" si="13"/>
        <v>132919</v>
      </c>
      <c r="AU26" s="66">
        <v>32</v>
      </c>
      <c r="AV26" s="40">
        <v>4080</v>
      </c>
      <c r="AW26" s="40">
        <f t="shared" si="14"/>
        <v>204</v>
      </c>
    </row>
    <row r="27" spans="1:49" x14ac:dyDescent="0.3">
      <c r="A27" s="73" t="s">
        <v>1256</v>
      </c>
      <c r="B27" s="72" t="s">
        <v>871</v>
      </c>
      <c r="C27" s="70">
        <v>100</v>
      </c>
      <c r="D27" s="72">
        <v>800</v>
      </c>
      <c r="E27" s="72">
        <v>600</v>
      </c>
      <c r="F27" s="70" t="str">
        <f t="shared" si="0"/>
        <v>800x600x100</v>
      </c>
      <c r="G27" s="428" t="s">
        <v>879</v>
      </c>
      <c r="H27" s="439" t="s">
        <v>878</v>
      </c>
      <c r="I27" s="173" t="s">
        <v>109</v>
      </c>
      <c r="J27" s="65"/>
      <c r="K27" s="64" t="str">
        <f t="shared" si="15"/>
        <v>A</v>
      </c>
      <c r="L27" s="64" t="str">
        <f t="shared" si="15"/>
        <v>A</v>
      </c>
      <c r="M27" s="63"/>
      <c r="N27" s="62">
        <v>6</v>
      </c>
      <c r="O27" s="55">
        <f t="shared" si="2"/>
        <v>2.88</v>
      </c>
      <c r="P27" s="54">
        <f t="shared" si="3"/>
        <v>0.28799999999999998</v>
      </c>
      <c r="Q27" s="53">
        <f t="shared" si="4"/>
        <v>9.2159999999999993</v>
      </c>
      <c r="R27" s="191">
        <v>36</v>
      </c>
      <c r="S27" s="190" t="s">
        <v>3</v>
      </c>
      <c r="T27" s="171">
        <f t="shared" si="24"/>
        <v>216</v>
      </c>
      <c r="U27" s="55">
        <f t="shared" si="25"/>
        <v>103.67999999999999</v>
      </c>
      <c r="V27" s="54">
        <f t="shared" si="26"/>
        <v>10.367999999999999</v>
      </c>
      <c r="W27" s="55">
        <f t="shared" si="27"/>
        <v>331.77599999999995</v>
      </c>
      <c r="X27" s="55" t="s">
        <v>867</v>
      </c>
      <c r="Y27" s="189">
        <v>2540</v>
      </c>
      <c r="Z27" s="155">
        <f t="shared" si="28"/>
        <v>720</v>
      </c>
      <c r="AA27" s="59">
        <v>20</v>
      </c>
      <c r="AB27" s="55">
        <f t="shared" si="23"/>
        <v>2073.6</v>
      </c>
      <c r="AC27" s="54">
        <f t="shared" si="23"/>
        <v>207.35999999999996</v>
      </c>
      <c r="AD27" s="53">
        <f t="shared" si="23"/>
        <v>6635.5199999999986</v>
      </c>
      <c r="AE27" s="52" t="s">
        <v>2</v>
      </c>
      <c r="AF27" s="51">
        <f t="shared" si="16"/>
        <v>1</v>
      </c>
      <c r="AG27" s="169" t="s">
        <v>137</v>
      </c>
      <c r="AH27" s="49">
        <f t="shared" si="6"/>
        <v>103.67999999999999</v>
      </c>
      <c r="AI27" s="48">
        <f t="shared" si="7"/>
        <v>10.367999999999999</v>
      </c>
      <c r="AJ27" s="47">
        <f t="shared" si="8"/>
        <v>331.77599999999995</v>
      </c>
      <c r="AK27" s="46" t="s">
        <v>877</v>
      </c>
      <c r="AL27" s="45" t="s">
        <v>876</v>
      </c>
      <c r="AM27" s="44">
        <f t="shared" si="9"/>
        <v>408</v>
      </c>
      <c r="AN27" s="43">
        <f t="shared" si="10"/>
        <v>489.6</v>
      </c>
      <c r="AO27" s="42">
        <f t="shared" si="11"/>
        <v>4080</v>
      </c>
      <c r="AP27" s="41">
        <f t="shared" si="12"/>
        <v>4896</v>
      </c>
      <c r="AQ27" s="108"/>
      <c r="AR27" s="108"/>
      <c r="AS27" s="108"/>
      <c r="AT27" s="66" t="str">
        <f t="shared" si="13"/>
        <v>171943</v>
      </c>
      <c r="AU27" s="66">
        <v>32</v>
      </c>
      <c r="AV27" s="40">
        <v>4080</v>
      </c>
      <c r="AW27" s="40">
        <f t="shared" si="14"/>
        <v>408</v>
      </c>
    </row>
    <row r="28" spans="1:49" x14ac:dyDescent="0.3">
      <c r="A28" s="73" t="s">
        <v>1256</v>
      </c>
      <c r="B28" s="72" t="s">
        <v>871</v>
      </c>
      <c r="C28" s="72">
        <v>100</v>
      </c>
      <c r="D28" s="70">
        <v>1200</v>
      </c>
      <c r="E28" s="70">
        <v>600</v>
      </c>
      <c r="F28" s="70" t="str">
        <f t="shared" si="0"/>
        <v>1200x600x100</v>
      </c>
      <c r="G28" s="428" t="s">
        <v>875</v>
      </c>
      <c r="H28" s="439" t="s">
        <v>874</v>
      </c>
      <c r="I28" s="173" t="s">
        <v>109</v>
      </c>
      <c r="J28" s="65"/>
      <c r="K28" s="64" t="str">
        <f t="shared" si="15"/>
        <v>A</v>
      </c>
      <c r="L28" s="64" t="str">
        <f t="shared" si="15"/>
        <v>A</v>
      </c>
      <c r="M28" s="63"/>
      <c r="N28" s="62">
        <v>6</v>
      </c>
      <c r="O28" s="55">
        <f t="shared" si="2"/>
        <v>4.32</v>
      </c>
      <c r="P28" s="54">
        <f t="shared" si="3"/>
        <v>0.432</v>
      </c>
      <c r="Q28" s="53">
        <f t="shared" si="4"/>
        <v>13.824</v>
      </c>
      <c r="R28" s="191">
        <v>24</v>
      </c>
      <c r="S28" s="190" t="s">
        <v>3</v>
      </c>
      <c r="T28" s="171">
        <f t="shared" si="24"/>
        <v>144</v>
      </c>
      <c r="U28" s="55">
        <f t="shared" si="25"/>
        <v>103.68</v>
      </c>
      <c r="V28" s="54">
        <f t="shared" si="26"/>
        <v>10.368</v>
      </c>
      <c r="W28" s="55">
        <f t="shared" si="27"/>
        <v>331.77600000000001</v>
      </c>
      <c r="X28" s="55" t="s">
        <v>867</v>
      </c>
      <c r="Y28" s="189">
        <v>2540</v>
      </c>
      <c r="Z28" s="155">
        <f t="shared" si="28"/>
        <v>480</v>
      </c>
      <c r="AA28" s="59">
        <v>20</v>
      </c>
      <c r="AB28" s="55">
        <f t="shared" si="23"/>
        <v>2073.6000000000004</v>
      </c>
      <c r="AC28" s="54">
        <f t="shared" si="23"/>
        <v>207.36</v>
      </c>
      <c r="AD28" s="53">
        <f t="shared" si="23"/>
        <v>6635.52</v>
      </c>
      <c r="AE28" s="52" t="s">
        <v>2</v>
      </c>
      <c r="AF28" s="51">
        <f t="shared" si="16"/>
        <v>1</v>
      </c>
      <c r="AG28" s="169" t="s">
        <v>137</v>
      </c>
      <c r="AH28" s="49">
        <f t="shared" si="6"/>
        <v>103.68</v>
      </c>
      <c r="AI28" s="48">
        <f t="shared" si="7"/>
        <v>10.368</v>
      </c>
      <c r="AJ28" s="47">
        <f t="shared" si="8"/>
        <v>331.77600000000001</v>
      </c>
      <c r="AK28" s="46" t="s">
        <v>873</v>
      </c>
      <c r="AL28" s="45" t="s">
        <v>872</v>
      </c>
      <c r="AM28" s="44">
        <f t="shared" si="9"/>
        <v>408</v>
      </c>
      <c r="AN28" s="43">
        <f t="shared" si="10"/>
        <v>489.6</v>
      </c>
      <c r="AO28" s="42">
        <f t="shared" si="11"/>
        <v>4080</v>
      </c>
      <c r="AP28" s="41">
        <f t="shared" si="12"/>
        <v>4896</v>
      </c>
      <c r="AQ28" s="108"/>
      <c r="AR28" s="108"/>
      <c r="AS28" s="108"/>
      <c r="AT28" s="66" t="str">
        <f t="shared" si="13"/>
        <v>171956</v>
      </c>
      <c r="AU28" s="66">
        <v>32</v>
      </c>
      <c r="AV28" s="40">
        <v>4080</v>
      </c>
      <c r="AW28" s="40">
        <f t="shared" si="14"/>
        <v>408</v>
      </c>
    </row>
    <row r="29" spans="1:49" x14ac:dyDescent="0.3">
      <c r="A29" s="73" t="s">
        <v>1256</v>
      </c>
      <c r="B29" s="72" t="s">
        <v>871</v>
      </c>
      <c r="C29" s="70">
        <v>150</v>
      </c>
      <c r="D29" s="72">
        <v>1200</v>
      </c>
      <c r="E29" s="72">
        <v>600</v>
      </c>
      <c r="F29" s="70" t="str">
        <f t="shared" si="0"/>
        <v>1200x600x150</v>
      </c>
      <c r="G29" s="428" t="s">
        <v>869</v>
      </c>
      <c r="H29" s="439" t="s">
        <v>868</v>
      </c>
      <c r="I29" s="173" t="s">
        <v>109</v>
      </c>
      <c r="J29" s="65"/>
      <c r="K29" s="64" t="str">
        <f t="shared" si="15"/>
        <v>A</v>
      </c>
      <c r="L29" s="64" t="str">
        <f t="shared" si="15"/>
        <v>A</v>
      </c>
      <c r="M29" s="63"/>
      <c r="N29" s="62">
        <v>5</v>
      </c>
      <c r="O29" s="55">
        <f t="shared" si="2"/>
        <v>3.6</v>
      </c>
      <c r="P29" s="54">
        <f t="shared" si="3"/>
        <v>0.54</v>
      </c>
      <c r="Q29" s="53">
        <f t="shared" si="4"/>
        <v>17.28</v>
      </c>
      <c r="R29" s="191">
        <v>20</v>
      </c>
      <c r="S29" s="190" t="s">
        <v>3</v>
      </c>
      <c r="T29" s="171">
        <f t="shared" si="24"/>
        <v>100</v>
      </c>
      <c r="U29" s="55">
        <f t="shared" si="25"/>
        <v>72</v>
      </c>
      <c r="V29" s="54">
        <f t="shared" si="26"/>
        <v>10.8</v>
      </c>
      <c r="W29" s="55">
        <f t="shared" si="27"/>
        <v>345.6</v>
      </c>
      <c r="X29" s="55" t="s">
        <v>867</v>
      </c>
      <c r="Y29" s="189">
        <v>2540</v>
      </c>
      <c r="Z29" s="155">
        <f t="shared" si="28"/>
        <v>400</v>
      </c>
      <c r="AA29" s="59">
        <v>20</v>
      </c>
      <c r="AB29" s="55">
        <f t="shared" si="23"/>
        <v>1440</v>
      </c>
      <c r="AC29" s="54">
        <f t="shared" si="23"/>
        <v>216</v>
      </c>
      <c r="AD29" s="53">
        <f t="shared" si="23"/>
        <v>6912</v>
      </c>
      <c r="AE29" s="52" t="s">
        <v>2</v>
      </c>
      <c r="AF29" s="51">
        <f t="shared" si="16"/>
        <v>1</v>
      </c>
      <c r="AG29" s="169" t="s">
        <v>137</v>
      </c>
      <c r="AH29" s="49">
        <f t="shared" si="6"/>
        <v>72</v>
      </c>
      <c r="AI29" s="48">
        <f t="shared" si="7"/>
        <v>10.8</v>
      </c>
      <c r="AJ29" s="47">
        <f t="shared" si="8"/>
        <v>345.6</v>
      </c>
      <c r="AK29" s="46" t="s">
        <v>866</v>
      </c>
      <c r="AL29" s="45" t="s">
        <v>865</v>
      </c>
      <c r="AM29" s="44">
        <f t="shared" si="9"/>
        <v>612</v>
      </c>
      <c r="AN29" s="43">
        <f t="shared" si="10"/>
        <v>734.4</v>
      </c>
      <c r="AO29" s="42">
        <f t="shared" si="11"/>
        <v>4080</v>
      </c>
      <c r="AP29" s="41">
        <f t="shared" si="12"/>
        <v>4896</v>
      </c>
      <c r="AQ29" s="108"/>
      <c r="AR29" s="108"/>
      <c r="AS29" s="108"/>
      <c r="AT29" s="66" t="str">
        <f t="shared" si="13"/>
        <v>174964</v>
      </c>
      <c r="AU29" s="66">
        <v>32</v>
      </c>
      <c r="AV29" s="40">
        <v>4080</v>
      </c>
      <c r="AW29" s="40">
        <f t="shared" si="14"/>
        <v>612</v>
      </c>
    </row>
    <row r="30" spans="1:49" x14ac:dyDescent="0.3">
      <c r="A30" s="73" t="s">
        <v>1256</v>
      </c>
      <c r="B30" s="70" t="s">
        <v>1442</v>
      </c>
      <c r="C30" s="70">
        <v>50</v>
      </c>
      <c r="D30" s="70">
        <v>1000</v>
      </c>
      <c r="E30" s="70">
        <v>600</v>
      </c>
      <c r="F30" s="70" t="str">
        <f t="shared" si="0"/>
        <v>1000x600x50</v>
      </c>
      <c r="G30" s="428" t="s">
        <v>1446</v>
      </c>
      <c r="H30" s="439" t="s">
        <v>1444</v>
      </c>
      <c r="I30" s="173" t="s">
        <v>109</v>
      </c>
      <c r="J30" s="65"/>
      <c r="K30" s="64" t="str">
        <f t="shared" si="15"/>
        <v>A</v>
      </c>
      <c r="L30" s="64" t="str">
        <f t="shared" si="15"/>
        <v>A</v>
      </c>
      <c r="M30" s="63"/>
      <c r="N30" s="62">
        <v>12</v>
      </c>
      <c r="O30" s="55">
        <f t="shared" si="2"/>
        <v>7.2</v>
      </c>
      <c r="P30" s="54">
        <f t="shared" si="3"/>
        <v>0.36</v>
      </c>
      <c r="Q30" s="53">
        <f t="shared" si="4"/>
        <v>13.32</v>
      </c>
      <c r="R30" s="57">
        <v>16</v>
      </c>
      <c r="S30" s="190" t="s">
        <v>3</v>
      </c>
      <c r="T30" s="171">
        <f t="shared" si="24"/>
        <v>192</v>
      </c>
      <c r="U30" s="55">
        <f t="shared" si="25"/>
        <v>115.2</v>
      </c>
      <c r="V30" s="54">
        <f t="shared" si="26"/>
        <v>5.76</v>
      </c>
      <c r="W30" s="55">
        <f t="shared" si="27"/>
        <v>213.12</v>
      </c>
      <c r="X30" s="55" t="s">
        <v>381</v>
      </c>
      <c r="Y30" s="189">
        <v>2540</v>
      </c>
      <c r="Z30" s="155">
        <f t="shared" si="28"/>
        <v>384</v>
      </c>
      <c r="AA30" s="59">
        <v>24</v>
      </c>
      <c r="AB30" s="55">
        <f t="shared" ref="AB30:AB31" si="29">IF($AA30="--",$Z30*O30,$AA30*U30)</f>
        <v>2764.8</v>
      </c>
      <c r="AC30" s="54">
        <f t="shared" ref="AC30:AC31" si="30">IF($AA30="--",$Z30*P30,$AA30*V30)</f>
        <v>138.24</v>
      </c>
      <c r="AD30" s="53">
        <f t="shared" ref="AD30:AD31" si="31">IF($AA30="--",$Z30*Q30,$AA30*W30)</f>
        <v>5114.88</v>
      </c>
      <c r="AE30" s="52" t="s">
        <v>2</v>
      </c>
      <c r="AF30" s="51">
        <f t="shared" si="16"/>
        <v>1</v>
      </c>
      <c r="AG30" s="169" t="s">
        <v>137</v>
      </c>
      <c r="AH30" s="49">
        <f t="shared" si="6"/>
        <v>115.2</v>
      </c>
      <c r="AI30" s="48">
        <f t="shared" si="7"/>
        <v>5.76</v>
      </c>
      <c r="AJ30" s="47">
        <f t="shared" si="8"/>
        <v>213.12</v>
      </c>
      <c r="AK30" s="348" t="s">
        <v>1448</v>
      </c>
      <c r="AL30" s="360" t="s">
        <v>1449</v>
      </c>
      <c r="AM30" s="44">
        <f t="shared" si="9"/>
        <v>209</v>
      </c>
      <c r="AN30" s="43">
        <f t="shared" ref="AN30:AN31" si="32">ROUND(AM30*1.2,2)</f>
        <v>250.8</v>
      </c>
      <c r="AO30" s="42">
        <f t="shared" si="11"/>
        <v>4180</v>
      </c>
      <c r="AP30" s="41">
        <f t="shared" ref="AP30:AP31" si="33">ROUND(AO30*1.2,2)</f>
        <v>5016</v>
      </c>
      <c r="AQ30" s="108"/>
      <c r="AR30" s="108"/>
      <c r="AS30" s="108"/>
      <c r="AT30" s="66" t="str">
        <f t="shared" si="13"/>
        <v>293019</v>
      </c>
      <c r="AU30" s="66">
        <v>37</v>
      </c>
      <c r="AV30" s="40">
        <v>4180</v>
      </c>
      <c r="AW30" s="40">
        <f t="shared" si="14"/>
        <v>209</v>
      </c>
    </row>
    <row r="31" spans="1:49" x14ac:dyDescent="0.3">
      <c r="A31" s="73" t="s">
        <v>1256</v>
      </c>
      <c r="B31" s="72" t="s">
        <v>1442</v>
      </c>
      <c r="C31" s="70">
        <v>100</v>
      </c>
      <c r="D31" s="74">
        <v>1000</v>
      </c>
      <c r="E31" s="74">
        <v>600</v>
      </c>
      <c r="F31" s="70" t="str">
        <f t="shared" si="0"/>
        <v>1000x600x100</v>
      </c>
      <c r="G31" s="428" t="s">
        <v>1447</v>
      </c>
      <c r="H31" s="439" t="s">
        <v>1445</v>
      </c>
      <c r="I31" s="173" t="s">
        <v>109</v>
      </c>
      <c r="J31" s="65"/>
      <c r="K31" s="64" t="str">
        <f t="shared" si="15"/>
        <v>A</v>
      </c>
      <c r="L31" s="64" t="str">
        <f t="shared" si="15"/>
        <v>A</v>
      </c>
      <c r="M31" s="63"/>
      <c r="N31" s="62">
        <v>6</v>
      </c>
      <c r="O31" s="55">
        <f t="shared" si="2"/>
        <v>3.6</v>
      </c>
      <c r="P31" s="54">
        <f t="shared" si="3"/>
        <v>0.36</v>
      </c>
      <c r="Q31" s="53">
        <f t="shared" si="4"/>
        <v>13.32</v>
      </c>
      <c r="R31" s="57">
        <v>16</v>
      </c>
      <c r="S31" s="190" t="s">
        <v>3</v>
      </c>
      <c r="T31" s="171">
        <f t="shared" si="24"/>
        <v>96</v>
      </c>
      <c r="U31" s="55">
        <f t="shared" si="25"/>
        <v>57.6</v>
      </c>
      <c r="V31" s="54">
        <f t="shared" si="26"/>
        <v>5.76</v>
      </c>
      <c r="W31" s="55">
        <f t="shared" si="27"/>
        <v>213.12</v>
      </c>
      <c r="X31" s="55" t="s">
        <v>381</v>
      </c>
      <c r="Y31" s="189">
        <v>2540</v>
      </c>
      <c r="Z31" s="155">
        <f t="shared" si="28"/>
        <v>384</v>
      </c>
      <c r="AA31" s="59">
        <v>24</v>
      </c>
      <c r="AB31" s="55">
        <f t="shared" si="29"/>
        <v>1382.4</v>
      </c>
      <c r="AC31" s="54">
        <f t="shared" si="30"/>
        <v>138.24</v>
      </c>
      <c r="AD31" s="53">
        <f t="shared" si="31"/>
        <v>5114.88</v>
      </c>
      <c r="AE31" s="52" t="s">
        <v>2</v>
      </c>
      <c r="AF31" s="51">
        <f t="shared" si="16"/>
        <v>1</v>
      </c>
      <c r="AG31" s="169" t="s">
        <v>137</v>
      </c>
      <c r="AH31" s="49">
        <f t="shared" si="6"/>
        <v>57.6</v>
      </c>
      <c r="AI31" s="48">
        <f t="shared" si="7"/>
        <v>5.76</v>
      </c>
      <c r="AJ31" s="47">
        <f t="shared" si="8"/>
        <v>213.12</v>
      </c>
      <c r="AK31" s="348" t="s">
        <v>1450</v>
      </c>
      <c r="AL31" s="360" t="s">
        <v>1451</v>
      </c>
      <c r="AM31" s="44">
        <f t="shared" si="9"/>
        <v>418</v>
      </c>
      <c r="AN31" s="43">
        <f t="shared" si="32"/>
        <v>501.6</v>
      </c>
      <c r="AO31" s="42">
        <f t="shared" si="11"/>
        <v>4180</v>
      </c>
      <c r="AP31" s="41">
        <f t="shared" si="33"/>
        <v>5016</v>
      </c>
      <c r="AQ31" s="108"/>
      <c r="AR31" s="108"/>
      <c r="AS31" s="108"/>
      <c r="AT31" s="66" t="str">
        <f t="shared" si="13"/>
        <v>293055</v>
      </c>
      <c r="AU31" s="66">
        <v>37</v>
      </c>
      <c r="AV31" s="40">
        <v>4180</v>
      </c>
      <c r="AW31" s="40">
        <f t="shared" si="14"/>
        <v>418</v>
      </c>
    </row>
    <row r="32" spans="1:49" x14ac:dyDescent="0.3">
      <c r="A32" s="73" t="s">
        <v>1256</v>
      </c>
      <c r="B32" s="70" t="s">
        <v>858</v>
      </c>
      <c r="C32" s="180">
        <v>50</v>
      </c>
      <c r="D32" s="71">
        <v>1000</v>
      </c>
      <c r="E32" s="71">
        <v>600</v>
      </c>
      <c r="F32" s="70" t="str">
        <f t="shared" si="0"/>
        <v>1000x600x50</v>
      </c>
      <c r="G32" s="428" t="s">
        <v>864</v>
      </c>
      <c r="H32" s="439" t="s">
        <v>863</v>
      </c>
      <c r="I32" s="173" t="s">
        <v>1</v>
      </c>
      <c r="J32" s="65" t="s">
        <v>2</v>
      </c>
      <c r="K32" s="64" t="s">
        <v>2</v>
      </c>
      <c r="L32" s="425" t="s">
        <v>205</v>
      </c>
      <c r="M32" s="63" t="s">
        <v>2</v>
      </c>
      <c r="N32" s="62">
        <v>8</v>
      </c>
      <c r="O32" s="55">
        <f t="shared" si="2"/>
        <v>4.8</v>
      </c>
      <c r="P32" s="54">
        <f t="shared" si="3"/>
        <v>0.24</v>
      </c>
      <c r="Q32" s="53">
        <f t="shared" si="4"/>
        <v>10.799999999999999</v>
      </c>
      <c r="R32" s="161"/>
      <c r="S32" s="59"/>
      <c r="T32" s="160"/>
      <c r="U32" s="158"/>
      <c r="V32" s="159"/>
      <c r="W32" s="158"/>
      <c r="X32" s="158"/>
      <c r="Y32" s="157"/>
      <c r="Z32" s="57">
        <v>338</v>
      </c>
      <c r="AA32" s="56" t="s">
        <v>3</v>
      </c>
      <c r="AB32" s="55">
        <f t="shared" ref="AB32:AB54" si="34">IF($AA32="--",$Z32*O32,$AA32*U32)</f>
        <v>1622.3999999999999</v>
      </c>
      <c r="AC32" s="54">
        <f t="shared" ref="AC32:AC54" si="35">IF($AA32="--",$Z32*P32,$AA32*V32)</f>
        <v>81.11999999999999</v>
      </c>
      <c r="AD32" s="53">
        <f t="shared" ref="AD32:AD54" si="36">IF($AA32="--",$Z32*Q32,$AA32*W32)</f>
        <v>3650.3999999999996</v>
      </c>
      <c r="AE32" s="52" t="s">
        <v>1751</v>
      </c>
      <c r="AF32" s="51">
        <f t="shared" si="16"/>
        <v>1</v>
      </c>
      <c r="AG32" s="50" t="s">
        <v>1</v>
      </c>
      <c r="AH32" s="49">
        <f t="shared" si="6"/>
        <v>4.8</v>
      </c>
      <c r="AI32" s="48">
        <f t="shared" si="7"/>
        <v>0.24</v>
      </c>
      <c r="AJ32" s="47">
        <f t="shared" si="8"/>
        <v>10.799999999999999</v>
      </c>
      <c r="AK32" s="46" t="s">
        <v>862</v>
      </c>
      <c r="AL32" s="45"/>
      <c r="AM32" s="44">
        <f t="shared" si="9"/>
        <v>213</v>
      </c>
      <c r="AN32" s="43">
        <f>ROUND(AM32*1.2,2)</f>
        <v>255.6</v>
      </c>
      <c r="AO32" s="42">
        <f t="shared" si="11"/>
        <v>4260</v>
      </c>
      <c r="AP32" s="41">
        <f t="shared" si="12"/>
        <v>5112</v>
      </c>
      <c r="AQ32" s="108"/>
      <c r="AR32" s="108"/>
      <c r="AS32" s="108"/>
      <c r="AT32" s="66" t="str">
        <f t="shared" si="13"/>
        <v>240902</v>
      </c>
      <c r="AU32" s="66">
        <v>45</v>
      </c>
      <c r="AV32" s="40">
        <v>4260</v>
      </c>
      <c r="AW32" s="40">
        <f t="shared" si="14"/>
        <v>213</v>
      </c>
    </row>
    <row r="33" spans="1:49" x14ac:dyDescent="0.3">
      <c r="A33" s="73" t="s">
        <v>1256</v>
      </c>
      <c r="B33" s="72" t="s">
        <v>858</v>
      </c>
      <c r="C33" s="74">
        <v>50</v>
      </c>
      <c r="D33" s="74">
        <v>1000</v>
      </c>
      <c r="E33" s="74">
        <v>600</v>
      </c>
      <c r="F33" s="72" t="str">
        <f t="shared" si="0"/>
        <v>1000x600x50</v>
      </c>
      <c r="G33" s="463" t="s">
        <v>1779</v>
      </c>
      <c r="H33" s="439" t="s">
        <v>1635</v>
      </c>
      <c r="I33" s="173" t="s">
        <v>109</v>
      </c>
      <c r="J33" s="65" t="str">
        <f t="shared" si="15"/>
        <v>A</v>
      </c>
      <c r="K33" s="64" t="str">
        <f t="shared" si="15"/>
        <v>A</v>
      </c>
      <c r="L33" s="64" t="str">
        <f t="shared" si="15"/>
        <v>A</v>
      </c>
      <c r="M33" s="63" t="str">
        <f t="shared" si="15"/>
        <v>A</v>
      </c>
      <c r="N33" s="62">
        <v>8</v>
      </c>
      <c r="O33" s="55">
        <f t="shared" si="2"/>
        <v>4.8</v>
      </c>
      <c r="P33" s="54">
        <f t="shared" si="3"/>
        <v>0.24</v>
      </c>
      <c r="Q33" s="53">
        <f t="shared" si="4"/>
        <v>10.799999999999999</v>
      </c>
      <c r="R33" s="57">
        <v>24</v>
      </c>
      <c r="S33" s="59">
        <v>4</v>
      </c>
      <c r="T33" s="171">
        <f>R33*N33</f>
        <v>192</v>
      </c>
      <c r="U33" s="55">
        <f>O33*R33</f>
        <v>115.19999999999999</v>
      </c>
      <c r="V33" s="54">
        <f>P33*R33</f>
        <v>5.76</v>
      </c>
      <c r="W33" s="55">
        <f>AU33*V33</f>
        <v>259.2</v>
      </c>
      <c r="X33" s="55" t="s">
        <v>198</v>
      </c>
      <c r="Y33" s="174">
        <f>R33/S33*N33*C33+140</f>
        <v>2540</v>
      </c>
      <c r="Z33" s="155">
        <f>AA33*R33</f>
        <v>312</v>
      </c>
      <c r="AA33" s="59">
        <v>13</v>
      </c>
      <c r="AB33" s="55">
        <f t="shared" si="34"/>
        <v>1497.6</v>
      </c>
      <c r="AC33" s="54">
        <f t="shared" si="35"/>
        <v>74.88</v>
      </c>
      <c r="AD33" s="53">
        <f t="shared" si="36"/>
        <v>3369.6</v>
      </c>
      <c r="AE33" s="52" t="s">
        <v>2</v>
      </c>
      <c r="AF33" s="51">
        <f t="shared" si="16"/>
        <v>1</v>
      </c>
      <c r="AG33" s="169" t="s">
        <v>137</v>
      </c>
      <c r="AH33" s="49">
        <f t="shared" si="6"/>
        <v>115.19999999999999</v>
      </c>
      <c r="AI33" s="48">
        <f t="shared" si="7"/>
        <v>5.76</v>
      </c>
      <c r="AJ33" s="47">
        <f t="shared" si="8"/>
        <v>259.2</v>
      </c>
      <c r="AK33" s="46" t="s">
        <v>862</v>
      </c>
      <c r="AL33" s="45" t="s">
        <v>861</v>
      </c>
      <c r="AM33" s="44">
        <f t="shared" si="9"/>
        <v>213</v>
      </c>
      <c r="AN33" s="43">
        <f t="shared" si="10"/>
        <v>255.6</v>
      </c>
      <c r="AO33" s="42">
        <f t="shared" si="11"/>
        <v>4260</v>
      </c>
      <c r="AP33" s="41">
        <f t="shared" si="12"/>
        <v>5112</v>
      </c>
      <c r="AQ33" s="108"/>
      <c r="AR33" s="108"/>
      <c r="AS33" s="108"/>
      <c r="AT33" s="66" t="str">
        <f t="shared" si="13"/>
        <v>315200</v>
      </c>
      <c r="AU33" s="66">
        <v>45</v>
      </c>
      <c r="AV33" s="40">
        <v>4260</v>
      </c>
      <c r="AW33" s="40">
        <f t="shared" si="14"/>
        <v>213</v>
      </c>
    </row>
    <row r="34" spans="1:49" x14ac:dyDescent="0.3">
      <c r="A34" s="73" t="s">
        <v>1256</v>
      </c>
      <c r="B34" s="72" t="s">
        <v>858</v>
      </c>
      <c r="C34" s="180">
        <v>100</v>
      </c>
      <c r="D34" s="74">
        <v>1000</v>
      </c>
      <c r="E34" s="74">
        <v>600</v>
      </c>
      <c r="F34" s="70" t="str">
        <f t="shared" si="0"/>
        <v>1000x600x100</v>
      </c>
      <c r="G34" s="428" t="s">
        <v>860</v>
      </c>
      <c r="H34" s="439" t="s">
        <v>859</v>
      </c>
      <c r="I34" s="173" t="s">
        <v>1</v>
      </c>
      <c r="J34" s="65" t="s">
        <v>2</v>
      </c>
      <c r="K34" s="64" t="s">
        <v>2</v>
      </c>
      <c r="L34" s="425" t="s">
        <v>205</v>
      </c>
      <c r="M34" s="63" t="s">
        <v>2</v>
      </c>
      <c r="N34" s="62">
        <v>4</v>
      </c>
      <c r="O34" s="55">
        <f t="shared" si="2"/>
        <v>2.4</v>
      </c>
      <c r="P34" s="54">
        <f t="shared" si="3"/>
        <v>0.24</v>
      </c>
      <c r="Q34" s="53">
        <f t="shared" si="4"/>
        <v>10.799999999999999</v>
      </c>
      <c r="R34" s="161"/>
      <c r="S34" s="59"/>
      <c r="T34" s="160"/>
      <c r="U34" s="158"/>
      <c r="V34" s="159"/>
      <c r="W34" s="158"/>
      <c r="X34" s="158"/>
      <c r="Y34" s="157"/>
      <c r="Z34" s="57">
        <v>338</v>
      </c>
      <c r="AA34" s="56" t="s">
        <v>3</v>
      </c>
      <c r="AB34" s="55">
        <f t="shared" si="34"/>
        <v>811.19999999999993</v>
      </c>
      <c r="AC34" s="54">
        <f t="shared" si="35"/>
        <v>81.11999999999999</v>
      </c>
      <c r="AD34" s="53">
        <f t="shared" si="36"/>
        <v>3650.3999999999996</v>
      </c>
      <c r="AE34" s="52" t="s">
        <v>1751</v>
      </c>
      <c r="AF34" s="51">
        <f t="shared" si="16"/>
        <v>1</v>
      </c>
      <c r="AG34" s="50" t="s">
        <v>1</v>
      </c>
      <c r="AH34" s="49">
        <f t="shared" si="6"/>
        <v>2.4</v>
      </c>
      <c r="AI34" s="48">
        <f t="shared" si="7"/>
        <v>0.24</v>
      </c>
      <c r="AJ34" s="47">
        <f t="shared" si="8"/>
        <v>10.799999999999999</v>
      </c>
      <c r="AK34" s="46" t="s">
        <v>856</v>
      </c>
      <c r="AL34" s="45"/>
      <c r="AM34" s="44">
        <f t="shared" si="9"/>
        <v>426</v>
      </c>
      <c r="AN34" s="43">
        <f t="shared" si="10"/>
        <v>511.2</v>
      </c>
      <c r="AO34" s="42">
        <f t="shared" si="11"/>
        <v>4260</v>
      </c>
      <c r="AP34" s="41">
        <f t="shared" si="12"/>
        <v>5112</v>
      </c>
      <c r="AQ34" s="108"/>
      <c r="AR34" s="108"/>
      <c r="AS34" s="108"/>
      <c r="AT34" s="66" t="str">
        <f t="shared" si="13"/>
        <v>240906</v>
      </c>
      <c r="AU34" s="66">
        <v>45</v>
      </c>
      <c r="AV34" s="40">
        <v>4260</v>
      </c>
      <c r="AW34" s="40">
        <f t="shared" si="14"/>
        <v>426</v>
      </c>
    </row>
    <row r="35" spans="1:49" x14ac:dyDescent="0.3">
      <c r="A35" s="73" t="s">
        <v>1256</v>
      </c>
      <c r="B35" s="72" t="s">
        <v>858</v>
      </c>
      <c r="C35" s="74">
        <v>100</v>
      </c>
      <c r="D35" s="74">
        <v>1000</v>
      </c>
      <c r="E35" s="74">
        <v>600</v>
      </c>
      <c r="F35" s="72" t="str">
        <f t="shared" si="0"/>
        <v>1000x600x100</v>
      </c>
      <c r="G35" s="463" t="s">
        <v>1780</v>
      </c>
      <c r="H35" s="439" t="s">
        <v>1636</v>
      </c>
      <c r="I35" s="173" t="s">
        <v>109</v>
      </c>
      <c r="J35" s="65" t="str">
        <f t="shared" ref="J35:M36" si="37">$AE35</f>
        <v>A</v>
      </c>
      <c r="K35" s="64" t="str">
        <f t="shared" si="37"/>
        <v>A</v>
      </c>
      <c r="L35" s="64" t="str">
        <f t="shared" si="37"/>
        <v>A</v>
      </c>
      <c r="M35" s="63" t="str">
        <f t="shared" si="37"/>
        <v>A</v>
      </c>
      <c r="N35" s="62">
        <v>4</v>
      </c>
      <c r="O35" s="55">
        <f t="shared" si="2"/>
        <v>2.4</v>
      </c>
      <c r="P35" s="54">
        <f t="shared" si="3"/>
        <v>0.24</v>
      </c>
      <c r="Q35" s="53">
        <f t="shared" si="4"/>
        <v>10.799999999999999</v>
      </c>
      <c r="R35" s="57">
        <v>24</v>
      </c>
      <c r="S35" s="59">
        <v>4</v>
      </c>
      <c r="T35" s="171">
        <f>R35*N35</f>
        <v>96</v>
      </c>
      <c r="U35" s="55">
        <f>O35*R35</f>
        <v>57.599999999999994</v>
      </c>
      <c r="V35" s="54">
        <f>P35*R35</f>
        <v>5.76</v>
      </c>
      <c r="W35" s="55">
        <f>AU35*V35</f>
        <v>259.2</v>
      </c>
      <c r="X35" s="55" t="s">
        <v>198</v>
      </c>
      <c r="Y35" s="174">
        <f>R35/S35*N35*C35+140</f>
        <v>2540</v>
      </c>
      <c r="Z35" s="155">
        <f>AA35*R35</f>
        <v>312</v>
      </c>
      <c r="AA35" s="59">
        <v>13</v>
      </c>
      <c r="AB35" s="55">
        <f t="shared" si="34"/>
        <v>748.8</v>
      </c>
      <c r="AC35" s="54">
        <f t="shared" si="35"/>
        <v>74.88</v>
      </c>
      <c r="AD35" s="53">
        <f t="shared" si="36"/>
        <v>3369.6</v>
      </c>
      <c r="AE35" s="52" t="s">
        <v>2</v>
      </c>
      <c r="AF35" s="51">
        <f t="shared" si="16"/>
        <v>1</v>
      </c>
      <c r="AG35" s="169" t="s">
        <v>137</v>
      </c>
      <c r="AH35" s="49">
        <f t="shared" si="6"/>
        <v>57.599999999999994</v>
      </c>
      <c r="AI35" s="48">
        <f t="shared" si="7"/>
        <v>5.76</v>
      </c>
      <c r="AJ35" s="47">
        <f t="shared" si="8"/>
        <v>259.2</v>
      </c>
      <c r="AK35" s="46" t="s">
        <v>856</v>
      </c>
      <c r="AL35" s="45" t="s">
        <v>855</v>
      </c>
      <c r="AM35" s="44">
        <f t="shared" si="9"/>
        <v>426</v>
      </c>
      <c r="AN35" s="43">
        <f t="shared" si="10"/>
        <v>511.2</v>
      </c>
      <c r="AO35" s="42">
        <f t="shared" si="11"/>
        <v>4260</v>
      </c>
      <c r="AP35" s="41">
        <f t="shared" si="12"/>
        <v>5112</v>
      </c>
      <c r="AQ35" s="108"/>
      <c r="AR35" s="108"/>
      <c r="AS35" s="108"/>
      <c r="AT35" s="66" t="str">
        <f t="shared" si="13"/>
        <v>315202</v>
      </c>
      <c r="AU35" s="66">
        <v>45</v>
      </c>
      <c r="AV35" s="40">
        <v>4260</v>
      </c>
      <c r="AW35" s="40">
        <f t="shared" si="14"/>
        <v>426</v>
      </c>
    </row>
    <row r="36" spans="1:49" x14ac:dyDescent="0.3">
      <c r="A36" s="326" t="s">
        <v>1452</v>
      </c>
      <c r="B36" s="71" t="s">
        <v>844</v>
      </c>
      <c r="C36" s="180">
        <v>50</v>
      </c>
      <c r="D36" s="71">
        <v>1000</v>
      </c>
      <c r="E36" s="71">
        <v>600</v>
      </c>
      <c r="F36" s="70" t="str">
        <f t="shared" si="0"/>
        <v>1000x600x50</v>
      </c>
      <c r="G36" s="428" t="s">
        <v>854</v>
      </c>
      <c r="H36" s="439" t="s">
        <v>853</v>
      </c>
      <c r="I36" s="173" t="s">
        <v>1</v>
      </c>
      <c r="J36" s="65" t="str">
        <f t="shared" si="37"/>
        <v>A</v>
      </c>
      <c r="K36" s="64"/>
      <c r="L36" s="64"/>
      <c r="M36" s="63"/>
      <c r="N36" s="62">
        <v>8</v>
      </c>
      <c r="O36" s="55">
        <f t="shared" si="2"/>
        <v>4.8</v>
      </c>
      <c r="P36" s="54">
        <f t="shared" si="3"/>
        <v>0.24</v>
      </c>
      <c r="Q36" s="53">
        <f t="shared" si="4"/>
        <v>9.6</v>
      </c>
      <c r="R36" s="161"/>
      <c r="S36" s="59"/>
      <c r="T36" s="160"/>
      <c r="U36" s="158"/>
      <c r="V36" s="159"/>
      <c r="W36" s="158"/>
      <c r="X36" s="158"/>
      <c r="Y36" s="157"/>
      <c r="Z36" s="57">
        <v>338</v>
      </c>
      <c r="AA36" s="56" t="s">
        <v>3</v>
      </c>
      <c r="AB36" s="55">
        <f t="shared" si="34"/>
        <v>1622.3999999999999</v>
      </c>
      <c r="AC36" s="54">
        <f t="shared" si="35"/>
        <v>81.11999999999999</v>
      </c>
      <c r="AD36" s="53">
        <f t="shared" si="36"/>
        <v>3244.7999999999997</v>
      </c>
      <c r="AE36" s="52" t="s">
        <v>2</v>
      </c>
      <c r="AF36" s="51">
        <f t="shared" si="16"/>
        <v>1</v>
      </c>
      <c r="AG36" s="50" t="s">
        <v>1</v>
      </c>
      <c r="AH36" s="49">
        <f t="shared" si="6"/>
        <v>4.8</v>
      </c>
      <c r="AI36" s="48">
        <f t="shared" si="7"/>
        <v>0.24</v>
      </c>
      <c r="AJ36" s="47">
        <f t="shared" si="8"/>
        <v>9.6</v>
      </c>
      <c r="AK36" s="46" t="s">
        <v>846</v>
      </c>
      <c r="AL36" s="45"/>
      <c r="AM36" s="44">
        <f t="shared" si="9"/>
        <v>315</v>
      </c>
      <c r="AN36" s="43">
        <f t="shared" si="10"/>
        <v>378</v>
      </c>
      <c r="AO36" s="42">
        <f t="shared" si="11"/>
        <v>6300</v>
      </c>
      <c r="AP36" s="41">
        <f t="shared" si="12"/>
        <v>7560</v>
      </c>
      <c r="AQ36" s="108"/>
      <c r="AR36" s="108"/>
      <c r="AS36" s="108"/>
      <c r="AT36" s="66" t="str">
        <f t="shared" si="13"/>
        <v>158586</v>
      </c>
      <c r="AU36" s="66">
        <v>40</v>
      </c>
      <c r="AV36" s="40">
        <v>6300</v>
      </c>
      <c r="AW36" s="40">
        <f t="shared" si="14"/>
        <v>315</v>
      </c>
    </row>
    <row r="37" spans="1:49" x14ac:dyDescent="0.3">
      <c r="A37" s="73" t="s">
        <v>1452</v>
      </c>
      <c r="B37" s="74" t="s">
        <v>844</v>
      </c>
      <c r="C37" s="179">
        <v>50</v>
      </c>
      <c r="D37" s="74">
        <v>1000</v>
      </c>
      <c r="E37" s="74">
        <v>600</v>
      </c>
      <c r="F37" s="72" t="str">
        <f t="shared" si="0"/>
        <v>1000x600x50</v>
      </c>
      <c r="G37" s="428" t="s">
        <v>852</v>
      </c>
      <c r="H37" s="439" t="s">
        <v>851</v>
      </c>
      <c r="I37" s="173" t="s">
        <v>1</v>
      </c>
      <c r="J37" s="65"/>
      <c r="K37" s="64" t="str">
        <f t="shared" ref="K37" si="38">$AE37</f>
        <v>A</v>
      </c>
      <c r="L37" s="64"/>
      <c r="M37" s="63"/>
      <c r="N37" s="62">
        <v>8</v>
      </c>
      <c r="O37" s="55">
        <f t="shared" si="2"/>
        <v>4.8</v>
      </c>
      <c r="P37" s="54">
        <f t="shared" si="3"/>
        <v>0.24</v>
      </c>
      <c r="Q37" s="53">
        <f t="shared" si="4"/>
        <v>9.6</v>
      </c>
      <c r="R37" s="161"/>
      <c r="S37" s="59"/>
      <c r="T37" s="160"/>
      <c r="U37" s="158"/>
      <c r="V37" s="159"/>
      <c r="W37" s="158"/>
      <c r="X37" s="158"/>
      <c r="Y37" s="157"/>
      <c r="Z37" s="57">
        <v>338</v>
      </c>
      <c r="AA37" s="56" t="s">
        <v>3</v>
      </c>
      <c r="AB37" s="55">
        <f t="shared" si="34"/>
        <v>1622.3999999999999</v>
      </c>
      <c r="AC37" s="54">
        <f t="shared" si="35"/>
        <v>81.11999999999999</v>
      </c>
      <c r="AD37" s="53">
        <f t="shared" si="36"/>
        <v>3244.7999999999997</v>
      </c>
      <c r="AE37" s="52" t="s">
        <v>2</v>
      </c>
      <c r="AF37" s="51">
        <f t="shared" si="16"/>
        <v>1</v>
      </c>
      <c r="AG37" s="50" t="s">
        <v>1</v>
      </c>
      <c r="AH37" s="49">
        <f t="shared" si="6"/>
        <v>4.8</v>
      </c>
      <c r="AI37" s="48">
        <f t="shared" si="7"/>
        <v>0.24</v>
      </c>
      <c r="AJ37" s="47">
        <f t="shared" si="8"/>
        <v>9.6</v>
      </c>
      <c r="AK37" s="46" t="s">
        <v>846</v>
      </c>
      <c r="AL37" s="45"/>
      <c r="AM37" s="44">
        <f t="shared" si="9"/>
        <v>315</v>
      </c>
      <c r="AN37" s="43">
        <f t="shared" si="10"/>
        <v>378</v>
      </c>
      <c r="AO37" s="42">
        <f t="shared" si="11"/>
        <v>6300</v>
      </c>
      <c r="AP37" s="41">
        <f t="shared" si="12"/>
        <v>7560</v>
      </c>
      <c r="AQ37" s="108"/>
      <c r="AR37" s="108"/>
      <c r="AS37" s="108"/>
      <c r="AT37" s="66" t="str">
        <f t="shared" si="13"/>
        <v>204341</v>
      </c>
      <c r="AU37" s="66">
        <v>40</v>
      </c>
      <c r="AV37" s="40">
        <v>6300</v>
      </c>
      <c r="AW37" s="40">
        <f t="shared" si="14"/>
        <v>315</v>
      </c>
    </row>
    <row r="38" spans="1:49" x14ac:dyDescent="0.3">
      <c r="A38" s="73" t="s">
        <v>1452</v>
      </c>
      <c r="B38" s="72" t="s">
        <v>844</v>
      </c>
      <c r="C38" s="74">
        <v>50</v>
      </c>
      <c r="D38" s="74">
        <v>1000</v>
      </c>
      <c r="E38" s="74">
        <v>600</v>
      </c>
      <c r="F38" s="72" t="str">
        <f t="shared" si="0"/>
        <v>1000x600x50</v>
      </c>
      <c r="G38" s="428" t="s">
        <v>850</v>
      </c>
      <c r="H38" s="439" t="s">
        <v>849</v>
      </c>
      <c r="I38" s="173" t="s">
        <v>109</v>
      </c>
      <c r="J38" s="65" t="str">
        <f t="shared" ref="J38" si="39">$AE38</f>
        <v>A</v>
      </c>
      <c r="K38" s="64"/>
      <c r="L38" s="64"/>
      <c r="M38" s="63"/>
      <c r="N38" s="62">
        <v>8</v>
      </c>
      <c r="O38" s="55">
        <f t="shared" si="2"/>
        <v>4.8</v>
      </c>
      <c r="P38" s="54">
        <f t="shared" si="3"/>
        <v>0.24</v>
      </c>
      <c r="Q38" s="53">
        <f t="shared" si="4"/>
        <v>9.6</v>
      </c>
      <c r="R38" s="57">
        <v>12</v>
      </c>
      <c r="S38" s="59">
        <v>2</v>
      </c>
      <c r="T38" s="171">
        <f>R38*N38</f>
        <v>96</v>
      </c>
      <c r="U38" s="55">
        <f>O38*R38</f>
        <v>57.599999999999994</v>
      </c>
      <c r="V38" s="54">
        <f>P38*R38</f>
        <v>2.88</v>
      </c>
      <c r="W38" s="55">
        <f>AU38*V38</f>
        <v>115.19999999999999</v>
      </c>
      <c r="X38" s="55" t="s">
        <v>381</v>
      </c>
      <c r="Y38" s="170">
        <f>R38/S38*N38*C38+140</f>
        <v>2540</v>
      </c>
      <c r="Z38" s="155">
        <f>AA38*R38</f>
        <v>312</v>
      </c>
      <c r="AA38" s="59">
        <v>26</v>
      </c>
      <c r="AB38" s="55">
        <f t="shared" si="34"/>
        <v>1497.6</v>
      </c>
      <c r="AC38" s="54">
        <f t="shared" si="35"/>
        <v>74.88</v>
      </c>
      <c r="AD38" s="53">
        <f t="shared" si="36"/>
        <v>2995.2</v>
      </c>
      <c r="AE38" s="52" t="s">
        <v>2</v>
      </c>
      <c r="AF38" s="51">
        <f t="shared" si="16"/>
        <v>1</v>
      </c>
      <c r="AG38" s="169" t="s">
        <v>137</v>
      </c>
      <c r="AH38" s="49">
        <f t="shared" si="6"/>
        <v>57.599999999999994</v>
      </c>
      <c r="AI38" s="48">
        <f t="shared" si="7"/>
        <v>2.88</v>
      </c>
      <c r="AJ38" s="47">
        <f t="shared" si="8"/>
        <v>115.19999999999999</v>
      </c>
      <c r="AK38" s="46" t="s">
        <v>846</v>
      </c>
      <c r="AL38" s="45" t="s">
        <v>845</v>
      </c>
      <c r="AM38" s="44">
        <f t="shared" si="9"/>
        <v>315</v>
      </c>
      <c r="AN38" s="43">
        <f t="shared" si="10"/>
        <v>378</v>
      </c>
      <c r="AO38" s="42">
        <f t="shared" si="11"/>
        <v>6300</v>
      </c>
      <c r="AP38" s="41">
        <f t="shared" si="12"/>
        <v>7560</v>
      </c>
      <c r="AQ38" s="108"/>
      <c r="AR38" s="108"/>
      <c r="AS38" s="108"/>
      <c r="AT38" s="66" t="str">
        <f t="shared" si="13"/>
        <v>222937</v>
      </c>
      <c r="AU38" s="66">
        <v>40</v>
      </c>
      <c r="AV38" s="40">
        <v>6300</v>
      </c>
      <c r="AW38" s="40">
        <f t="shared" si="14"/>
        <v>315</v>
      </c>
    </row>
    <row r="39" spans="1:49" x14ac:dyDescent="0.3">
      <c r="A39" s="73" t="s">
        <v>1452</v>
      </c>
      <c r="B39" s="72" t="s">
        <v>844</v>
      </c>
      <c r="C39" s="74">
        <v>50</v>
      </c>
      <c r="D39" s="74">
        <v>1000</v>
      </c>
      <c r="E39" s="74">
        <v>600</v>
      </c>
      <c r="F39" s="72" t="str">
        <f t="shared" si="0"/>
        <v>1000x600x50</v>
      </c>
      <c r="G39" s="428" t="s">
        <v>848</v>
      </c>
      <c r="H39" s="439" t="s">
        <v>847</v>
      </c>
      <c r="I39" s="173" t="s">
        <v>109</v>
      </c>
      <c r="J39" s="65"/>
      <c r="K39" s="64" t="str">
        <f t="shared" ref="K39:K41" si="40">$AE39</f>
        <v>A</v>
      </c>
      <c r="L39" s="64"/>
      <c r="M39" s="63"/>
      <c r="N39" s="62">
        <v>8</v>
      </c>
      <c r="O39" s="55">
        <f t="shared" si="2"/>
        <v>4.8</v>
      </c>
      <c r="P39" s="54">
        <f t="shared" si="3"/>
        <v>0.24</v>
      </c>
      <c r="Q39" s="53">
        <f t="shared" si="4"/>
        <v>9.6</v>
      </c>
      <c r="R39" s="57">
        <v>12</v>
      </c>
      <c r="S39" s="59">
        <v>2</v>
      </c>
      <c r="T39" s="171">
        <f>R39*N39</f>
        <v>96</v>
      </c>
      <c r="U39" s="55">
        <f>O39*R39</f>
        <v>57.599999999999994</v>
      </c>
      <c r="V39" s="54">
        <f>P39*R39</f>
        <v>2.88</v>
      </c>
      <c r="W39" s="55">
        <f>AU39*V39</f>
        <v>115.19999999999999</v>
      </c>
      <c r="X39" s="55" t="s">
        <v>381</v>
      </c>
      <c r="Y39" s="170">
        <f>R39/S39*N39*C39+140</f>
        <v>2540</v>
      </c>
      <c r="Z39" s="155">
        <f>AA39*R39</f>
        <v>312</v>
      </c>
      <c r="AA39" s="59">
        <v>26</v>
      </c>
      <c r="AB39" s="55">
        <f t="shared" si="34"/>
        <v>1497.6</v>
      </c>
      <c r="AC39" s="54">
        <f t="shared" si="35"/>
        <v>74.88</v>
      </c>
      <c r="AD39" s="53">
        <f t="shared" si="36"/>
        <v>2995.2</v>
      </c>
      <c r="AE39" s="52" t="s">
        <v>2</v>
      </c>
      <c r="AF39" s="51">
        <f t="shared" si="16"/>
        <v>1</v>
      </c>
      <c r="AG39" s="169" t="s">
        <v>137</v>
      </c>
      <c r="AH39" s="49">
        <f t="shared" si="6"/>
        <v>57.599999999999994</v>
      </c>
      <c r="AI39" s="48">
        <f t="shared" si="7"/>
        <v>2.88</v>
      </c>
      <c r="AJ39" s="47">
        <f t="shared" si="8"/>
        <v>115.19999999999999</v>
      </c>
      <c r="AK39" s="46" t="s">
        <v>846</v>
      </c>
      <c r="AL39" s="45" t="s">
        <v>845</v>
      </c>
      <c r="AM39" s="44">
        <f t="shared" si="9"/>
        <v>315</v>
      </c>
      <c r="AN39" s="43">
        <f t="shared" si="10"/>
        <v>378</v>
      </c>
      <c r="AO39" s="42">
        <f t="shared" si="11"/>
        <v>6300</v>
      </c>
      <c r="AP39" s="41">
        <f t="shared" si="12"/>
        <v>7560</v>
      </c>
      <c r="AQ39" s="108"/>
      <c r="AR39" s="108"/>
      <c r="AS39" s="108"/>
      <c r="AT39" s="66" t="str">
        <f t="shared" si="13"/>
        <v>222998</v>
      </c>
      <c r="AU39" s="66">
        <v>40</v>
      </c>
      <c r="AV39" s="40">
        <v>6300</v>
      </c>
      <c r="AW39" s="40">
        <f t="shared" si="14"/>
        <v>315</v>
      </c>
    </row>
    <row r="40" spans="1:49" x14ac:dyDescent="0.3">
      <c r="A40" s="326" t="s">
        <v>1453</v>
      </c>
      <c r="B40" s="70" t="s">
        <v>840</v>
      </c>
      <c r="C40" s="188">
        <v>30</v>
      </c>
      <c r="D40" s="71">
        <v>1000</v>
      </c>
      <c r="E40" s="71">
        <v>600</v>
      </c>
      <c r="F40" s="70" t="str">
        <f t="shared" si="0"/>
        <v>1000x600x30</v>
      </c>
      <c r="G40" s="428" t="s">
        <v>842</v>
      </c>
      <c r="H40" s="439" t="s">
        <v>841</v>
      </c>
      <c r="I40" s="173" t="s">
        <v>1</v>
      </c>
      <c r="J40" s="65"/>
      <c r="K40" s="64" t="str">
        <f t="shared" si="40"/>
        <v>A</v>
      </c>
      <c r="L40" s="64"/>
      <c r="M40" s="63"/>
      <c r="N40" s="62">
        <v>4</v>
      </c>
      <c r="O40" s="55">
        <f t="shared" si="2"/>
        <v>2.4</v>
      </c>
      <c r="P40" s="54">
        <f t="shared" si="3"/>
        <v>7.1999999999999995E-2</v>
      </c>
      <c r="Q40" s="53">
        <f t="shared" si="4"/>
        <v>7.919999999999999</v>
      </c>
      <c r="R40" s="57"/>
      <c r="S40" s="59"/>
      <c r="T40" s="171"/>
      <c r="U40" s="55"/>
      <c r="V40" s="54"/>
      <c r="W40" s="55"/>
      <c r="X40" s="55"/>
      <c r="Y40" s="170"/>
      <c r="Z40" s="57">
        <v>1092</v>
      </c>
      <c r="AA40" s="56" t="s">
        <v>3</v>
      </c>
      <c r="AB40" s="55">
        <f t="shared" si="34"/>
        <v>2620.7999999999997</v>
      </c>
      <c r="AC40" s="54">
        <f t="shared" si="35"/>
        <v>78.623999999999995</v>
      </c>
      <c r="AD40" s="53">
        <f t="shared" si="36"/>
        <v>8648.64</v>
      </c>
      <c r="AE40" s="52" t="s">
        <v>2</v>
      </c>
      <c r="AF40" s="51">
        <f t="shared" si="16"/>
        <v>1</v>
      </c>
      <c r="AG40" s="50" t="s">
        <v>1</v>
      </c>
      <c r="AH40" s="49">
        <f t="shared" si="6"/>
        <v>2.4</v>
      </c>
      <c r="AI40" s="48">
        <f t="shared" si="7"/>
        <v>7.1999999999999995E-2</v>
      </c>
      <c r="AJ40" s="47">
        <f t="shared" si="8"/>
        <v>7.919999999999999</v>
      </c>
      <c r="AK40" s="46" t="s">
        <v>836</v>
      </c>
      <c r="AL40" s="45"/>
      <c r="AM40" s="44">
        <f t="shared" si="9"/>
        <v>957</v>
      </c>
      <c r="AN40" s="43">
        <f t="shared" si="10"/>
        <v>1148.4000000000001</v>
      </c>
      <c r="AO40" s="42">
        <f t="shared" si="11"/>
        <v>31900</v>
      </c>
      <c r="AP40" s="41">
        <f t="shared" si="12"/>
        <v>38280</v>
      </c>
      <c r="AQ40" s="108"/>
      <c r="AR40" s="108"/>
      <c r="AS40" s="108"/>
      <c r="AT40" s="66" t="str">
        <f t="shared" si="13"/>
        <v>223355</v>
      </c>
      <c r="AU40" s="66">
        <v>110</v>
      </c>
      <c r="AV40" s="40">
        <v>31900</v>
      </c>
      <c r="AW40" s="40">
        <f t="shared" si="14"/>
        <v>957</v>
      </c>
    </row>
    <row r="41" spans="1:49" ht="15" thickBot="1" x14ac:dyDescent="0.35">
      <c r="A41" s="39" t="s">
        <v>1453</v>
      </c>
      <c r="B41" s="38" t="s">
        <v>840</v>
      </c>
      <c r="C41" s="36">
        <v>30</v>
      </c>
      <c r="D41" s="36">
        <v>1000</v>
      </c>
      <c r="E41" s="36">
        <v>600</v>
      </c>
      <c r="F41" s="38" t="str">
        <f t="shared" si="0"/>
        <v>1000x600x30</v>
      </c>
      <c r="G41" s="429" t="s">
        <v>838</v>
      </c>
      <c r="H41" s="440" t="s">
        <v>837</v>
      </c>
      <c r="I41" s="371" t="s">
        <v>109</v>
      </c>
      <c r="J41" s="31"/>
      <c r="K41" s="30" t="str">
        <f t="shared" si="40"/>
        <v>A</v>
      </c>
      <c r="L41" s="30"/>
      <c r="M41" s="29"/>
      <c r="N41" s="28">
        <v>4</v>
      </c>
      <c r="O41" s="23">
        <f t="shared" si="2"/>
        <v>2.4</v>
      </c>
      <c r="P41" s="22">
        <f t="shared" si="3"/>
        <v>7.1999999999999995E-2</v>
      </c>
      <c r="Q41" s="21">
        <f t="shared" si="4"/>
        <v>7.919999999999999</v>
      </c>
      <c r="R41" s="25">
        <v>38</v>
      </c>
      <c r="S41" s="27">
        <v>2</v>
      </c>
      <c r="T41" s="176">
        <f>R41*N41</f>
        <v>152</v>
      </c>
      <c r="U41" s="23">
        <f>O41*R41</f>
        <v>91.2</v>
      </c>
      <c r="V41" s="22">
        <f>P41*R41</f>
        <v>2.7359999999999998</v>
      </c>
      <c r="W41" s="23">
        <f>AU41*V41</f>
        <v>300.95999999999998</v>
      </c>
      <c r="X41" s="23" t="s">
        <v>381</v>
      </c>
      <c r="Y41" s="200">
        <f>R41/S41*N41*C41+140</f>
        <v>2420</v>
      </c>
      <c r="Z41" s="175">
        <f>AA41*R41</f>
        <v>988</v>
      </c>
      <c r="AA41" s="27">
        <v>26</v>
      </c>
      <c r="AB41" s="23">
        <f t="shared" si="34"/>
        <v>2371.2000000000003</v>
      </c>
      <c r="AC41" s="22">
        <f t="shared" si="35"/>
        <v>71.135999999999996</v>
      </c>
      <c r="AD41" s="21">
        <f t="shared" si="36"/>
        <v>7824.9599999999991</v>
      </c>
      <c r="AE41" s="20" t="s">
        <v>2</v>
      </c>
      <c r="AF41" s="19">
        <f t="shared" si="16"/>
        <v>1</v>
      </c>
      <c r="AG41" s="168" t="s">
        <v>137</v>
      </c>
      <c r="AH41" s="17">
        <f t="shared" si="6"/>
        <v>91.2</v>
      </c>
      <c r="AI41" s="16">
        <f t="shared" si="7"/>
        <v>2.7359999999999998</v>
      </c>
      <c r="AJ41" s="15">
        <f t="shared" si="8"/>
        <v>300.95999999999998</v>
      </c>
      <c r="AK41" s="14" t="s">
        <v>836</v>
      </c>
      <c r="AL41" s="13" t="s">
        <v>835</v>
      </c>
      <c r="AM41" s="12">
        <f t="shared" si="9"/>
        <v>957</v>
      </c>
      <c r="AN41" s="11">
        <f t="shared" si="10"/>
        <v>1148.4000000000001</v>
      </c>
      <c r="AO41" s="10">
        <f t="shared" si="11"/>
        <v>31900</v>
      </c>
      <c r="AP41" s="9">
        <f t="shared" si="12"/>
        <v>38280</v>
      </c>
      <c r="AQ41" s="108"/>
      <c r="AR41" s="108"/>
      <c r="AS41" s="108"/>
      <c r="AT41" s="322" t="str">
        <f t="shared" si="13"/>
        <v>223361</v>
      </c>
      <c r="AU41" s="322">
        <v>110</v>
      </c>
      <c r="AV41" s="323">
        <v>31900</v>
      </c>
      <c r="AW41" s="323">
        <f t="shared" si="14"/>
        <v>957</v>
      </c>
    </row>
    <row r="42" spans="1:49" x14ac:dyDescent="0.3">
      <c r="A42" s="277" t="s">
        <v>1454</v>
      </c>
      <c r="B42" s="227" t="s">
        <v>822</v>
      </c>
      <c r="C42" s="278">
        <v>40</v>
      </c>
      <c r="D42" s="226">
        <v>1000</v>
      </c>
      <c r="E42" s="226">
        <v>600</v>
      </c>
      <c r="F42" s="227" t="str">
        <f t="shared" si="0"/>
        <v>1000x600x40</v>
      </c>
      <c r="G42" s="430" t="s">
        <v>1284</v>
      </c>
      <c r="H42" s="441" t="s">
        <v>834</v>
      </c>
      <c r="I42" s="279" t="s">
        <v>1</v>
      </c>
      <c r="J42" s="234" t="str">
        <f t="shared" ref="J42:M45" si="41">$AE42</f>
        <v>C</v>
      </c>
      <c r="K42" s="235" t="str">
        <f t="shared" si="41"/>
        <v>C</v>
      </c>
      <c r="L42" s="235"/>
      <c r="M42" s="236" t="str">
        <f t="shared" ref="M42" si="42">$AE42</f>
        <v>C</v>
      </c>
      <c r="N42" s="237">
        <v>14</v>
      </c>
      <c r="O42" s="238">
        <f t="shared" si="2"/>
        <v>8.4</v>
      </c>
      <c r="P42" s="280">
        <f t="shared" si="3"/>
        <v>0.33600000000000002</v>
      </c>
      <c r="Q42" s="239">
        <f t="shared" si="4"/>
        <v>13.440000000000001</v>
      </c>
      <c r="R42" s="281"/>
      <c r="S42" s="282"/>
      <c r="T42" s="283"/>
      <c r="U42" s="284"/>
      <c r="V42" s="285"/>
      <c r="W42" s="284"/>
      <c r="X42" s="284"/>
      <c r="Y42" s="286"/>
      <c r="Z42" s="287">
        <v>248</v>
      </c>
      <c r="AA42" s="288" t="s">
        <v>3</v>
      </c>
      <c r="AB42" s="238">
        <f t="shared" si="34"/>
        <v>2083.2000000000003</v>
      </c>
      <c r="AC42" s="280">
        <f t="shared" si="35"/>
        <v>83.328000000000003</v>
      </c>
      <c r="AD42" s="239">
        <f t="shared" si="36"/>
        <v>3333.1200000000003</v>
      </c>
      <c r="AE42" s="289" t="s">
        <v>134</v>
      </c>
      <c r="AF42" s="290">
        <f t="shared" si="16"/>
        <v>670</v>
      </c>
      <c r="AG42" s="291" t="s">
        <v>1</v>
      </c>
      <c r="AH42" s="292">
        <f t="shared" si="6"/>
        <v>5628</v>
      </c>
      <c r="AI42" s="293">
        <f t="shared" si="7"/>
        <v>225.12</v>
      </c>
      <c r="AJ42" s="294">
        <f t="shared" si="8"/>
        <v>9004.8000000000011</v>
      </c>
      <c r="AK42" s="295" t="s">
        <v>833</v>
      </c>
      <c r="AL42" s="296"/>
      <c r="AM42" s="297">
        <f t="shared" si="9"/>
        <v>191.2</v>
      </c>
      <c r="AN42" s="298">
        <f t="shared" si="10"/>
        <v>229.44</v>
      </c>
      <c r="AO42" s="299">
        <f t="shared" si="11"/>
        <v>4780</v>
      </c>
      <c r="AP42" s="300">
        <f t="shared" si="12"/>
        <v>5736</v>
      </c>
      <c r="AQ42" s="108"/>
      <c r="AR42" s="108"/>
      <c r="AS42" s="108"/>
      <c r="AT42" s="320" t="str">
        <f t="shared" si="13"/>
        <v>274525</v>
      </c>
      <c r="AU42" s="320">
        <v>40</v>
      </c>
      <c r="AV42" s="321">
        <v>4780</v>
      </c>
      <c r="AW42" s="321">
        <f t="shared" si="14"/>
        <v>191.2</v>
      </c>
    </row>
    <row r="43" spans="1:49" x14ac:dyDescent="0.3">
      <c r="A43" s="73" t="s">
        <v>1454</v>
      </c>
      <c r="B43" s="72" t="s">
        <v>822</v>
      </c>
      <c r="C43" s="180">
        <v>50</v>
      </c>
      <c r="D43" s="74">
        <v>1000</v>
      </c>
      <c r="E43" s="74">
        <v>600</v>
      </c>
      <c r="F43" s="70" t="str">
        <f t="shared" si="0"/>
        <v>1000x600x50</v>
      </c>
      <c r="G43" s="428" t="s">
        <v>1282</v>
      </c>
      <c r="H43" s="439" t="s">
        <v>832</v>
      </c>
      <c r="I43" s="173" t="s">
        <v>1</v>
      </c>
      <c r="J43" s="65" t="str">
        <f t="shared" si="41"/>
        <v>A</v>
      </c>
      <c r="K43" s="64" t="str">
        <f t="shared" si="41"/>
        <v>A</v>
      </c>
      <c r="L43" s="64" t="str">
        <f t="shared" si="41"/>
        <v>A</v>
      </c>
      <c r="M43" s="63" t="str">
        <f t="shared" si="41"/>
        <v>A</v>
      </c>
      <c r="N43" s="62">
        <v>10</v>
      </c>
      <c r="O43" s="55">
        <f t="shared" si="2"/>
        <v>6</v>
      </c>
      <c r="P43" s="54">
        <f t="shared" si="3"/>
        <v>0.3</v>
      </c>
      <c r="Q43" s="53">
        <f t="shared" si="4"/>
        <v>12</v>
      </c>
      <c r="R43" s="161"/>
      <c r="S43" s="59"/>
      <c r="T43" s="160"/>
      <c r="U43" s="158"/>
      <c r="V43" s="159"/>
      <c r="W43" s="158"/>
      <c r="X43" s="158"/>
      <c r="Y43" s="157"/>
      <c r="Z43" s="57">
        <v>273</v>
      </c>
      <c r="AA43" s="56" t="s">
        <v>3</v>
      </c>
      <c r="AB43" s="55">
        <f t="shared" si="34"/>
        <v>1638</v>
      </c>
      <c r="AC43" s="54">
        <f t="shared" si="35"/>
        <v>81.899999999999991</v>
      </c>
      <c r="AD43" s="53">
        <f t="shared" si="36"/>
        <v>3276</v>
      </c>
      <c r="AE43" s="52" t="s">
        <v>2</v>
      </c>
      <c r="AF43" s="51">
        <f t="shared" si="16"/>
        <v>1</v>
      </c>
      <c r="AG43" s="50" t="s">
        <v>1</v>
      </c>
      <c r="AH43" s="49">
        <f t="shared" si="6"/>
        <v>6</v>
      </c>
      <c r="AI43" s="48">
        <f t="shared" si="7"/>
        <v>0.3</v>
      </c>
      <c r="AJ43" s="47">
        <f t="shared" si="8"/>
        <v>12</v>
      </c>
      <c r="AK43" s="46" t="s">
        <v>831</v>
      </c>
      <c r="AL43" s="45"/>
      <c r="AM43" s="44">
        <f t="shared" si="9"/>
        <v>232</v>
      </c>
      <c r="AN43" s="43">
        <f t="shared" si="10"/>
        <v>278.39999999999998</v>
      </c>
      <c r="AO43" s="42">
        <f t="shared" si="11"/>
        <v>4640</v>
      </c>
      <c r="AP43" s="41">
        <f t="shared" si="12"/>
        <v>5568</v>
      </c>
      <c r="AQ43" s="108"/>
      <c r="AR43" s="108"/>
      <c r="AS43" s="108"/>
      <c r="AT43" s="66" t="str">
        <f t="shared" si="13"/>
        <v>274538</v>
      </c>
      <c r="AU43" s="66">
        <v>40</v>
      </c>
      <c r="AV43" s="40">
        <v>4640</v>
      </c>
      <c r="AW43" s="40">
        <f t="shared" si="14"/>
        <v>232</v>
      </c>
    </row>
    <row r="44" spans="1:49" x14ac:dyDescent="0.3">
      <c r="A44" s="73" t="s">
        <v>1454</v>
      </c>
      <c r="B44" s="72" t="s">
        <v>822</v>
      </c>
      <c r="C44" s="74">
        <v>50</v>
      </c>
      <c r="D44" s="74">
        <v>1000</v>
      </c>
      <c r="E44" s="74">
        <v>600</v>
      </c>
      <c r="F44" s="72" t="str">
        <f t="shared" si="0"/>
        <v>1000x600x50</v>
      </c>
      <c r="G44" s="463" t="s">
        <v>1781</v>
      </c>
      <c r="H44" s="439" t="s">
        <v>1637</v>
      </c>
      <c r="I44" s="173" t="s">
        <v>109</v>
      </c>
      <c r="J44" s="65" t="str">
        <f t="shared" si="41"/>
        <v>A</v>
      </c>
      <c r="K44" s="64" t="str">
        <f t="shared" si="41"/>
        <v>A</v>
      </c>
      <c r="L44" s="64" t="str">
        <f t="shared" si="41"/>
        <v>A</v>
      </c>
      <c r="M44" s="63" t="str">
        <f t="shared" si="41"/>
        <v>A</v>
      </c>
      <c r="N44" s="62">
        <v>10</v>
      </c>
      <c r="O44" s="55">
        <f t="shared" si="2"/>
        <v>6</v>
      </c>
      <c r="P44" s="54">
        <f t="shared" si="3"/>
        <v>0.3</v>
      </c>
      <c r="Q44" s="53">
        <f t="shared" si="4"/>
        <v>12</v>
      </c>
      <c r="R44" s="57">
        <v>20</v>
      </c>
      <c r="S44" s="59">
        <v>4</v>
      </c>
      <c r="T44" s="171">
        <f>R44*N44</f>
        <v>200</v>
      </c>
      <c r="U44" s="55">
        <f>O44*R44</f>
        <v>120</v>
      </c>
      <c r="V44" s="54">
        <f>P44*R44</f>
        <v>6</v>
      </c>
      <c r="W44" s="55">
        <f>AU44*V44</f>
        <v>240</v>
      </c>
      <c r="X44" s="55" t="s">
        <v>198</v>
      </c>
      <c r="Y44" s="189">
        <v>2560</v>
      </c>
      <c r="Z44" s="155">
        <f>AA44*R44</f>
        <v>260</v>
      </c>
      <c r="AA44" s="59">
        <v>13</v>
      </c>
      <c r="AB44" s="55">
        <f t="shared" si="34"/>
        <v>1560</v>
      </c>
      <c r="AC44" s="54">
        <f t="shared" si="35"/>
        <v>78</v>
      </c>
      <c r="AD44" s="53">
        <f t="shared" si="36"/>
        <v>3120</v>
      </c>
      <c r="AE44" s="52" t="s">
        <v>2</v>
      </c>
      <c r="AF44" s="51">
        <f t="shared" si="16"/>
        <v>1</v>
      </c>
      <c r="AG44" s="169" t="s">
        <v>137</v>
      </c>
      <c r="AH44" s="49">
        <f t="shared" si="6"/>
        <v>120</v>
      </c>
      <c r="AI44" s="48">
        <f t="shared" si="7"/>
        <v>6</v>
      </c>
      <c r="AJ44" s="47">
        <f t="shared" si="8"/>
        <v>240</v>
      </c>
      <c r="AK44" s="46" t="s">
        <v>831</v>
      </c>
      <c r="AL44" s="45" t="s">
        <v>830</v>
      </c>
      <c r="AM44" s="44">
        <f t="shared" si="9"/>
        <v>232</v>
      </c>
      <c r="AN44" s="43">
        <f t="shared" si="10"/>
        <v>278.39999999999998</v>
      </c>
      <c r="AO44" s="42">
        <f t="shared" si="11"/>
        <v>4640</v>
      </c>
      <c r="AP44" s="41">
        <f t="shared" si="12"/>
        <v>5568</v>
      </c>
      <c r="AQ44" s="108"/>
      <c r="AR44" s="108"/>
      <c r="AS44" s="108"/>
      <c r="AT44" s="66" t="str">
        <f t="shared" si="13"/>
        <v>315194</v>
      </c>
      <c r="AU44" s="66">
        <v>40</v>
      </c>
      <c r="AV44" s="40">
        <v>4640</v>
      </c>
      <c r="AW44" s="40">
        <f t="shared" si="14"/>
        <v>232</v>
      </c>
    </row>
    <row r="45" spans="1:49" x14ac:dyDescent="0.3">
      <c r="A45" s="73" t="s">
        <v>1454</v>
      </c>
      <c r="B45" s="72" t="s">
        <v>822</v>
      </c>
      <c r="C45" s="180">
        <v>60</v>
      </c>
      <c r="D45" s="74">
        <v>1000</v>
      </c>
      <c r="E45" s="74">
        <v>600</v>
      </c>
      <c r="F45" s="70" t="str">
        <f t="shared" si="0"/>
        <v>1000x600x60</v>
      </c>
      <c r="G45" s="428" t="s">
        <v>1285</v>
      </c>
      <c r="H45" s="439" t="s">
        <v>829</v>
      </c>
      <c r="I45" s="173" t="s">
        <v>1</v>
      </c>
      <c r="J45" s="65" t="str">
        <f t="shared" si="41"/>
        <v>C</v>
      </c>
      <c r="K45" s="64" t="str">
        <f t="shared" si="41"/>
        <v>C</v>
      </c>
      <c r="L45" s="64" t="str">
        <f t="shared" si="41"/>
        <v>C</v>
      </c>
      <c r="M45" s="63"/>
      <c r="N45" s="62">
        <v>8</v>
      </c>
      <c r="O45" s="55">
        <f t="shared" si="2"/>
        <v>4.8</v>
      </c>
      <c r="P45" s="54">
        <f t="shared" si="3"/>
        <v>0.28799999999999998</v>
      </c>
      <c r="Q45" s="53">
        <f t="shared" si="4"/>
        <v>11.52</v>
      </c>
      <c r="R45" s="161"/>
      <c r="S45" s="59"/>
      <c r="T45" s="160"/>
      <c r="U45" s="158"/>
      <c r="V45" s="159"/>
      <c r="W45" s="158"/>
      <c r="X45" s="158"/>
      <c r="Y45" s="157"/>
      <c r="Z45" s="57">
        <v>286</v>
      </c>
      <c r="AA45" s="56" t="s">
        <v>3</v>
      </c>
      <c r="AB45" s="55">
        <f t="shared" si="34"/>
        <v>1372.8</v>
      </c>
      <c r="AC45" s="54">
        <f t="shared" si="35"/>
        <v>82.367999999999995</v>
      </c>
      <c r="AD45" s="53">
        <f t="shared" si="36"/>
        <v>3294.72</v>
      </c>
      <c r="AE45" s="154" t="s">
        <v>134</v>
      </c>
      <c r="AF45" s="51">
        <f t="shared" si="16"/>
        <v>782</v>
      </c>
      <c r="AG45" s="50" t="s">
        <v>1</v>
      </c>
      <c r="AH45" s="49">
        <f t="shared" si="6"/>
        <v>3753.6</v>
      </c>
      <c r="AI45" s="48">
        <f t="shared" si="7"/>
        <v>225.21599999999998</v>
      </c>
      <c r="AJ45" s="47">
        <f t="shared" si="8"/>
        <v>9008.64</v>
      </c>
      <c r="AK45" s="46" t="s">
        <v>828</v>
      </c>
      <c r="AL45" s="45"/>
      <c r="AM45" s="44">
        <f t="shared" si="9"/>
        <v>286.8</v>
      </c>
      <c r="AN45" s="43">
        <f t="shared" si="10"/>
        <v>344.16</v>
      </c>
      <c r="AO45" s="42">
        <f t="shared" si="11"/>
        <v>4780</v>
      </c>
      <c r="AP45" s="41">
        <f t="shared" si="12"/>
        <v>5736</v>
      </c>
      <c r="AQ45" s="108"/>
      <c r="AR45" s="108"/>
      <c r="AS45" s="108"/>
      <c r="AT45" s="66" t="str">
        <f t="shared" si="13"/>
        <v>274544</v>
      </c>
      <c r="AU45" s="66">
        <v>40</v>
      </c>
      <c r="AV45" s="40">
        <v>4780</v>
      </c>
      <c r="AW45" s="40">
        <f t="shared" si="14"/>
        <v>286.8</v>
      </c>
    </row>
    <row r="46" spans="1:49" x14ac:dyDescent="0.3">
      <c r="A46" s="73" t="s">
        <v>1454</v>
      </c>
      <c r="B46" s="72" t="s">
        <v>822</v>
      </c>
      <c r="C46" s="180">
        <v>75</v>
      </c>
      <c r="D46" s="74">
        <v>1000</v>
      </c>
      <c r="E46" s="74">
        <v>600</v>
      </c>
      <c r="F46" s="70" t="str">
        <f t="shared" si="0"/>
        <v>1000x600x75</v>
      </c>
      <c r="G46" s="428" t="s">
        <v>1286</v>
      </c>
      <c r="H46" s="439" t="s">
        <v>827</v>
      </c>
      <c r="I46" s="173" t="s">
        <v>1</v>
      </c>
      <c r="J46" s="65" t="s">
        <v>2</v>
      </c>
      <c r="K46" s="64" t="s">
        <v>2</v>
      </c>
      <c r="L46" s="425" t="s">
        <v>205</v>
      </c>
      <c r="M46" s="426" t="s">
        <v>205</v>
      </c>
      <c r="N46" s="62">
        <v>8</v>
      </c>
      <c r="O46" s="55">
        <f t="shared" si="2"/>
        <v>4.8</v>
      </c>
      <c r="P46" s="54">
        <f t="shared" si="3"/>
        <v>0.36</v>
      </c>
      <c r="Q46" s="53">
        <f t="shared" si="4"/>
        <v>14.399999999999999</v>
      </c>
      <c r="R46" s="161"/>
      <c r="S46" s="59"/>
      <c r="T46" s="160"/>
      <c r="U46" s="158"/>
      <c r="V46" s="159"/>
      <c r="W46" s="158"/>
      <c r="X46" s="158"/>
      <c r="Y46" s="157"/>
      <c r="Z46" s="57">
        <v>228</v>
      </c>
      <c r="AA46" s="56" t="s">
        <v>3</v>
      </c>
      <c r="AB46" s="55">
        <f t="shared" si="34"/>
        <v>1094.3999999999999</v>
      </c>
      <c r="AC46" s="54">
        <f t="shared" si="35"/>
        <v>82.08</v>
      </c>
      <c r="AD46" s="53">
        <f t="shared" si="36"/>
        <v>3283.2</v>
      </c>
      <c r="AE46" s="52" t="s">
        <v>1751</v>
      </c>
      <c r="AF46" s="51">
        <f t="shared" si="16"/>
        <v>1</v>
      </c>
      <c r="AG46" s="50" t="s">
        <v>1</v>
      </c>
      <c r="AH46" s="49">
        <f t="shared" si="6"/>
        <v>4.8</v>
      </c>
      <c r="AI46" s="48">
        <f t="shared" si="7"/>
        <v>0.36</v>
      </c>
      <c r="AJ46" s="47">
        <f t="shared" si="8"/>
        <v>14.399999999999999</v>
      </c>
      <c r="AK46" s="46" t="s">
        <v>826</v>
      </c>
      <c r="AL46" s="45"/>
      <c r="AM46" s="44">
        <f t="shared" si="9"/>
        <v>348</v>
      </c>
      <c r="AN46" s="43">
        <f t="shared" si="10"/>
        <v>417.6</v>
      </c>
      <c r="AO46" s="42">
        <f t="shared" si="11"/>
        <v>4640</v>
      </c>
      <c r="AP46" s="41">
        <f t="shared" si="12"/>
        <v>5568</v>
      </c>
      <c r="AQ46" s="108"/>
      <c r="AR46" s="108"/>
      <c r="AS46" s="108"/>
      <c r="AT46" s="66" t="str">
        <f t="shared" si="13"/>
        <v>274545</v>
      </c>
      <c r="AU46" s="66">
        <v>40</v>
      </c>
      <c r="AV46" s="40">
        <v>4640</v>
      </c>
      <c r="AW46" s="40">
        <f t="shared" si="14"/>
        <v>348</v>
      </c>
    </row>
    <row r="47" spans="1:49" x14ac:dyDescent="0.3">
      <c r="A47" s="73" t="s">
        <v>1454</v>
      </c>
      <c r="B47" s="72" t="s">
        <v>822</v>
      </c>
      <c r="C47" s="74">
        <v>75</v>
      </c>
      <c r="D47" s="74">
        <v>1000</v>
      </c>
      <c r="E47" s="74">
        <v>600</v>
      </c>
      <c r="F47" s="72" t="str">
        <f t="shared" si="0"/>
        <v>1000x600x75</v>
      </c>
      <c r="G47" s="463" t="s">
        <v>1782</v>
      </c>
      <c r="H47" s="439" t="s">
        <v>1638</v>
      </c>
      <c r="I47" s="173" t="s">
        <v>109</v>
      </c>
      <c r="J47" s="65" t="s">
        <v>2</v>
      </c>
      <c r="K47" s="64" t="s">
        <v>2</v>
      </c>
      <c r="L47" s="425" t="s">
        <v>205</v>
      </c>
      <c r="M47" s="426" t="s">
        <v>205</v>
      </c>
      <c r="N47" s="62">
        <v>8</v>
      </c>
      <c r="O47" s="55">
        <f t="shared" si="2"/>
        <v>4.8</v>
      </c>
      <c r="P47" s="54">
        <f t="shared" si="3"/>
        <v>0.36</v>
      </c>
      <c r="Q47" s="53">
        <f t="shared" si="4"/>
        <v>14.399999999999999</v>
      </c>
      <c r="R47" s="57">
        <v>16</v>
      </c>
      <c r="S47" s="59">
        <v>4</v>
      </c>
      <c r="T47" s="171">
        <f>R47*N47</f>
        <v>128</v>
      </c>
      <c r="U47" s="55">
        <f>O47*R47</f>
        <v>76.8</v>
      </c>
      <c r="V47" s="54">
        <f>P47*R47</f>
        <v>5.76</v>
      </c>
      <c r="W47" s="55">
        <f>AU47*V47</f>
        <v>230.39999999999998</v>
      </c>
      <c r="X47" s="55" t="s">
        <v>198</v>
      </c>
      <c r="Y47" s="174">
        <f>R47/S47*N47*C47+140</f>
        <v>2540</v>
      </c>
      <c r="Z47" s="155">
        <f>AA47*R47</f>
        <v>208</v>
      </c>
      <c r="AA47" s="59">
        <v>13</v>
      </c>
      <c r="AB47" s="55">
        <f t="shared" si="34"/>
        <v>998.4</v>
      </c>
      <c r="AC47" s="54">
        <f t="shared" si="35"/>
        <v>74.88</v>
      </c>
      <c r="AD47" s="53">
        <f t="shared" si="36"/>
        <v>2995.2</v>
      </c>
      <c r="AE47" s="52" t="s">
        <v>1751</v>
      </c>
      <c r="AF47" s="51">
        <f t="shared" si="16"/>
        <v>1</v>
      </c>
      <c r="AG47" s="169" t="s">
        <v>137</v>
      </c>
      <c r="AH47" s="49">
        <f t="shared" si="6"/>
        <v>76.8</v>
      </c>
      <c r="AI47" s="48">
        <f t="shared" si="7"/>
        <v>5.76</v>
      </c>
      <c r="AJ47" s="47">
        <f t="shared" si="8"/>
        <v>230.39999999999998</v>
      </c>
      <c r="AK47" s="46" t="s">
        <v>826</v>
      </c>
      <c r="AL47" s="45" t="s">
        <v>1419</v>
      </c>
      <c r="AM47" s="44">
        <f t="shared" si="9"/>
        <v>348</v>
      </c>
      <c r="AN47" s="43">
        <f t="shared" si="10"/>
        <v>417.6</v>
      </c>
      <c r="AO47" s="42">
        <f t="shared" si="11"/>
        <v>4640</v>
      </c>
      <c r="AP47" s="41">
        <f t="shared" si="12"/>
        <v>5568</v>
      </c>
      <c r="AQ47" s="108"/>
      <c r="AR47" s="108"/>
      <c r="AS47" s="108"/>
      <c r="AT47" s="66" t="str">
        <f t="shared" si="13"/>
        <v>315195</v>
      </c>
      <c r="AU47" s="66">
        <v>40</v>
      </c>
      <c r="AV47" s="40">
        <v>4640</v>
      </c>
      <c r="AW47" s="40">
        <f t="shared" si="14"/>
        <v>348</v>
      </c>
    </row>
    <row r="48" spans="1:49" x14ac:dyDescent="0.3">
      <c r="A48" s="73" t="s">
        <v>1454</v>
      </c>
      <c r="B48" s="72" t="s">
        <v>822</v>
      </c>
      <c r="C48" s="180">
        <v>100</v>
      </c>
      <c r="D48" s="74">
        <v>1000</v>
      </c>
      <c r="E48" s="74">
        <v>600</v>
      </c>
      <c r="F48" s="70" t="str">
        <f t="shared" si="0"/>
        <v>1000x600x100</v>
      </c>
      <c r="G48" s="428" t="s">
        <v>1283</v>
      </c>
      <c r="H48" s="439" t="s">
        <v>825</v>
      </c>
      <c r="I48" s="173" t="s">
        <v>1</v>
      </c>
      <c r="J48" s="65" t="str">
        <f t="shared" ref="J48:M50" si="43">$AE48</f>
        <v>A</v>
      </c>
      <c r="K48" s="64" t="str">
        <f t="shared" si="43"/>
        <v>A</v>
      </c>
      <c r="L48" s="64" t="str">
        <f t="shared" si="43"/>
        <v>A</v>
      </c>
      <c r="M48" s="63" t="str">
        <f t="shared" si="43"/>
        <v>A</v>
      </c>
      <c r="N48" s="62">
        <v>5</v>
      </c>
      <c r="O48" s="55">
        <f t="shared" si="2"/>
        <v>3</v>
      </c>
      <c r="P48" s="54">
        <f t="shared" si="3"/>
        <v>0.3</v>
      </c>
      <c r="Q48" s="53">
        <f t="shared" si="4"/>
        <v>12</v>
      </c>
      <c r="R48" s="161"/>
      <c r="S48" s="59"/>
      <c r="T48" s="160"/>
      <c r="U48" s="158"/>
      <c r="V48" s="159"/>
      <c r="W48" s="158"/>
      <c r="X48" s="158"/>
      <c r="Y48" s="157"/>
      <c r="Z48" s="57">
        <v>273</v>
      </c>
      <c r="AA48" s="56" t="s">
        <v>3</v>
      </c>
      <c r="AB48" s="55">
        <f t="shared" si="34"/>
        <v>819</v>
      </c>
      <c r="AC48" s="54">
        <f t="shared" si="35"/>
        <v>81.899999999999991</v>
      </c>
      <c r="AD48" s="53">
        <f t="shared" si="36"/>
        <v>3276</v>
      </c>
      <c r="AE48" s="52" t="s">
        <v>2</v>
      </c>
      <c r="AF48" s="51">
        <f t="shared" si="16"/>
        <v>1</v>
      </c>
      <c r="AG48" s="50" t="s">
        <v>1</v>
      </c>
      <c r="AH48" s="49">
        <f t="shared" si="6"/>
        <v>3</v>
      </c>
      <c r="AI48" s="48">
        <f t="shared" si="7"/>
        <v>0.3</v>
      </c>
      <c r="AJ48" s="47">
        <f t="shared" si="8"/>
        <v>12</v>
      </c>
      <c r="AK48" s="46" t="s">
        <v>824</v>
      </c>
      <c r="AL48" s="45"/>
      <c r="AM48" s="44">
        <f t="shared" si="9"/>
        <v>464</v>
      </c>
      <c r="AN48" s="43">
        <f t="shared" si="10"/>
        <v>556.79999999999995</v>
      </c>
      <c r="AO48" s="42">
        <f t="shared" si="11"/>
        <v>4640</v>
      </c>
      <c r="AP48" s="41">
        <f t="shared" si="12"/>
        <v>5568</v>
      </c>
      <c r="AQ48" s="108"/>
      <c r="AR48" s="108"/>
      <c r="AS48" s="108"/>
      <c r="AT48" s="66" t="str">
        <f t="shared" si="13"/>
        <v>274592</v>
      </c>
      <c r="AU48" s="66">
        <v>40</v>
      </c>
      <c r="AV48" s="40">
        <v>4640</v>
      </c>
      <c r="AW48" s="40">
        <f t="shared" si="14"/>
        <v>464</v>
      </c>
    </row>
    <row r="49" spans="1:49" x14ac:dyDescent="0.3">
      <c r="A49" s="73" t="s">
        <v>1454</v>
      </c>
      <c r="B49" s="72" t="s">
        <v>822</v>
      </c>
      <c r="C49" s="74">
        <v>100</v>
      </c>
      <c r="D49" s="74">
        <v>1000</v>
      </c>
      <c r="E49" s="74">
        <v>600</v>
      </c>
      <c r="F49" s="72" t="str">
        <f t="shared" si="0"/>
        <v>1000x600x100</v>
      </c>
      <c r="G49" s="463" t="s">
        <v>1783</v>
      </c>
      <c r="H49" s="439" t="s">
        <v>1639</v>
      </c>
      <c r="I49" s="173" t="s">
        <v>109</v>
      </c>
      <c r="J49" s="65" t="str">
        <f t="shared" si="43"/>
        <v>A</v>
      </c>
      <c r="K49" s="64" t="str">
        <f t="shared" si="43"/>
        <v>A</v>
      </c>
      <c r="L49" s="64" t="str">
        <f t="shared" si="43"/>
        <v>A</v>
      </c>
      <c r="M49" s="63" t="str">
        <f t="shared" si="43"/>
        <v>A</v>
      </c>
      <c r="N49" s="62">
        <v>5</v>
      </c>
      <c r="O49" s="55">
        <f t="shared" si="2"/>
        <v>3</v>
      </c>
      <c r="P49" s="54">
        <f t="shared" si="3"/>
        <v>0.3</v>
      </c>
      <c r="Q49" s="53">
        <f t="shared" si="4"/>
        <v>12</v>
      </c>
      <c r="R49" s="57">
        <v>20</v>
      </c>
      <c r="S49" s="59">
        <v>4</v>
      </c>
      <c r="T49" s="171">
        <f>R49*N49</f>
        <v>100</v>
      </c>
      <c r="U49" s="55">
        <f>O49*R49</f>
        <v>60</v>
      </c>
      <c r="V49" s="54">
        <f>P49*R49</f>
        <v>6</v>
      </c>
      <c r="W49" s="55">
        <f>AU49*V49</f>
        <v>240</v>
      </c>
      <c r="X49" s="55" t="s">
        <v>198</v>
      </c>
      <c r="Y49" s="189">
        <v>2560</v>
      </c>
      <c r="Z49" s="155">
        <f>AA49*R49</f>
        <v>260</v>
      </c>
      <c r="AA49" s="59">
        <v>13</v>
      </c>
      <c r="AB49" s="55">
        <f t="shared" si="34"/>
        <v>780</v>
      </c>
      <c r="AC49" s="54">
        <f t="shared" si="35"/>
        <v>78</v>
      </c>
      <c r="AD49" s="53">
        <f t="shared" si="36"/>
        <v>3120</v>
      </c>
      <c r="AE49" s="52" t="s">
        <v>2</v>
      </c>
      <c r="AF49" s="51">
        <f t="shared" si="16"/>
        <v>1</v>
      </c>
      <c r="AG49" s="169" t="s">
        <v>137</v>
      </c>
      <c r="AH49" s="49">
        <f t="shared" si="6"/>
        <v>60</v>
      </c>
      <c r="AI49" s="48">
        <f t="shared" si="7"/>
        <v>6</v>
      </c>
      <c r="AJ49" s="47">
        <f t="shared" si="8"/>
        <v>240</v>
      </c>
      <c r="AK49" s="46" t="s">
        <v>824</v>
      </c>
      <c r="AL49" s="45" t="s">
        <v>823</v>
      </c>
      <c r="AM49" s="44">
        <f t="shared" si="9"/>
        <v>464</v>
      </c>
      <c r="AN49" s="43">
        <f t="shared" si="10"/>
        <v>556.79999999999995</v>
      </c>
      <c r="AO49" s="42">
        <f t="shared" si="11"/>
        <v>4640</v>
      </c>
      <c r="AP49" s="41">
        <f t="shared" si="12"/>
        <v>5568</v>
      </c>
      <c r="AQ49" s="108"/>
      <c r="AR49" s="108"/>
      <c r="AS49" s="108"/>
      <c r="AT49" s="66" t="str">
        <f t="shared" si="13"/>
        <v>315196</v>
      </c>
      <c r="AU49" s="66">
        <v>40</v>
      </c>
      <c r="AV49" s="40">
        <v>4640</v>
      </c>
      <c r="AW49" s="40">
        <f t="shared" si="14"/>
        <v>464</v>
      </c>
    </row>
    <row r="50" spans="1:49" x14ac:dyDescent="0.3">
      <c r="A50" s="73" t="s">
        <v>1454</v>
      </c>
      <c r="B50" s="72" t="s">
        <v>822</v>
      </c>
      <c r="C50" s="180">
        <v>150</v>
      </c>
      <c r="D50" s="74">
        <v>1000</v>
      </c>
      <c r="E50" s="74">
        <v>600</v>
      </c>
      <c r="F50" s="70" t="str">
        <f t="shared" si="0"/>
        <v>1000x600x150</v>
      </c>
      <c r="G50" s="428" t="s">
        <v>1287</v>
      </c>
      <c r="H50" s="439" t="s">
        <v>821</v>
      </c>
      <c r="I50" s="173" t="s">
        <v>1</v>
      </c>
      <c r="J50" s="65" t="str">
        <f t="shared" si="43"/>
        <v>C</v>
      </c>
      <c r="K50" s="64" t="str">
        <f t="shared" si="43"/>
        <v>C</v>
      </c>
      <c r="L50" s="64" t="str">
        <f t="shared" si="43"/>
        <v>C</v>
      </c>
      <c r="M50" s="63"/>
      <c r="N50" s="62">
        <v>3</v>
      </c>
      <c r="O50" s="55">
        <f t="shared" si="2"/>
        <v>1.8</v>
      </c>
      <c r="P50" s="54">
        <f t="shared" si="3"/>
        <v>0.27</v>
      </c>
      <c r="Q50" s="53">
        <f t="shared" si="4"/>
        <v>10.8</v>
      </c>
      <c r="R50" s="161"/>
      <c r="S50" s="59"/>
      <c r="T50" s="160"/>
      <c r="U50" s="158"/>
      <c r="V50" s="159"/>
      <c r="W50" s="158"/>
      <c r="X50" s="158"/>
      <c r="Y50" s="157"/>
      <c r="Z50" s="57">
        <v>286</v>
      </c>
      <c r="AA50" s="56" t="s">
        <v>3</v>
      </c>
      <c r="AB50" s="55">
        <f t="shared" si="34"/>
        <v>514.80000000000007</v>
      </c>
      <c r="AC50" s="54">
        <f t="shared" si="35"/>
        <v>77.22</v>
      </c>
      <c r="AD50" s="53">
        <f t="shared" si="36"/>
        <v>3088.8</v>
      </c>
      <c r="AE50" s="154" t="s">
        <v>134</v>
      </c>
      <c r="AF50" s="51">
        <f t="shared" si="16"/>
        <v>834</v>
      </c>
      <c r="AG50" s="50" t="s">
        <v>1</v>
      </c>
      <c r="AH50" s="49">
        <f t="shared" si="6"/>
        <v>1501.2</v>
      </c>
      <c r="AI50" s="48">
        <f t="shared" si="7"/>
        <v>225.18</v>
      </c>
      <c r="AJ50" s="47">
        <f t="shared" si="8"/>
        <v>9007.2000000000007</v>
      </c>
      <c r="AK50" s="46" t="s">
        <v>820</v>
      </c>
      <c r="AL50" s="45"/>
      <c r="AM50" s="44">
        <f t="shared" si="9"/>
        <v>717</v>
      </c>
      <c r="AN50" s="43">
        <f t="shared" si="10"/>
        <v>860.4</v>
      </c>
      <c r="AO50" s="42">
        <f t="shared" ref="AO50:AO74" si="44">ROUND(AV50*(1-$AP$9),2)</f>
        <v>4780</v>
      </c>
      <c r="AP50" s="41">
        <f t="shared" si="12"/>
        <v>5736</v>
      </c>
      <c r="AQ50" s="108"/>
      <c r="AR50" s="108"/>
      <c r="AS50" s="108"/>
      <c r="AT50" s="66" t="str">
        <f t="shared" si="13"/>
        <v>274947</v>
      </c>
      <c r="AU50" s="66">
        <v>40</v>
      </c>
      <c r="AV50" s="40">
        <v>4780</v>
      </c>
      <c r="AW50" s="40">
        <f t="shared" si="14"/>
        <v>717</v>
      </c>
    </row>
    <row r="51" spans="1:49" x14ac:dyDescent="0.3">
      <c r="A51" s="73" t="s">
        <v>1454</v>
      </c>
      <c r="B51" s="70" t="s">
        <v>816</v>
      </c>
      <c r="C51" s="180">
        <v>27</v>
      </c>
      <c r="D51" s="71">
        <v>1000</v>
      </c>
      <c r="E51" s="71">
        <v>600</v>
      </c>
      <c r="F51" s="70" t="str">
        <f t="shared" si="0"/>
        <v>1000x600x27</v>
      </c>
      <c r="G51" s="428" t="s">
        <v>819</v>
      </c>
      <c r="H51" s="439" t="s">
        <v>818</v>
      </c>
      <c r="I51" s="173" t="s">
        <v>1</v>
      </c>
      <c r="J51" s="65" t="s">
        <v>2</v>
      </c>
      <c r="K51" s="425" t="s">
        <v>205</v>
      </c>
      <c r="L51" s="64" t="s">
        <v>2</v>
      </c>
      <c r="M51" s="63" t="s">
        <v>2</v>
      </c>
      <c r="N51" s="62">
        <v>12</v>
      </c>
      <c r="O51" s="55">
        <f t="shared" si="2"/>
        <v>7.2</v>
      </c>
      <c r="P51" s="54">
        <f t="shared" si="3"/>
        <v>0.19440000000000002</v>
      </c>
      <c r="Q51" s="53">
        <f t="shared" si="4"/>
        <v>11.664000000000001</v>
      </c>
      <c r="R51" s="161"/>
      <c r="S51" s="59"/>
      <c r="T51" s="160"/>
      <c r="U51" s="158"/>
      <c r="V51" s="159"/>
      <c r="W51" s="158"/>
      <c r="X51" s="158"/>
      <c r="Y51" s="157"/>
      <c r="Z51" s="57">
        <v>416</v>
      </c>
      <c r="AA51" s="56" t="s">
        <v>3</v>
      </c>
      <c r="AB51" s="55">
        <f t="shared" si="34"/>
        <v>2995.2000000000003</v>
      </c>
      <c r="AC51" s="54">
        <f t="shared" si="35"/>
        <v>80.870400000000004</v>
      </c>
      <c r="AD51" s="53">
        <f t="shared" si="36"/>
        <v>4852.2240000000002</v>
      </c>
      <c r="AE51" s="52" t="s">
        <v>1751</v>
      </c>
      <c r="AF51" s="51">
        <f t="shared" si="16"/>
        <v>1</v>
      </c>
      <c r="AG51" s="50" t="s">
        <v>1</v>
      </c>
      <c r="AH51" s="49">
        <f t="shared" si="6"/>
        <v>7.2</v>
      </c>
      <c r="AI51" s="48">
        <f t="shared" si="7"/>
        <v>0.19440000000000002</v>
      </c>
      <c r="AJ51" s="47">
        <f t="shared" si="8"/>
        <v>11.664000000000001</v>
      </c>
      <c r="AK51" s="46" t="s">
        <v>815</v>
      </c>
      <c r="AL51" s="45"/>
      <c r="AM51" s="44">
        <f>ROUND(AO51*C51/1000,0)</f>
        <v>164</v>
      </c>
      <c r="AN51" s="43">
        <f t="shared" si="10"/>
        <v>196.8</v>
      </c>
      <c r="AO51" s="42">
        <f t="shared" si="44"/>
        <v>6060</v>
      </c>
      <c r="AP51" s="41">
        <f t="shared" si="12"/>
        <v>7272</v>
      </c>
      <c r="AQ51" s="108"/>
      <c r="AR51" s="108"/>
      <c r="AS51" s="108"/>
      <c r="AT51" s="66" t="str">
        <f t="shared" si="13"/>
        <v>228342</v>
      </c>
      <c r="AU51" s="66">
        <v>60</v>
      </c>
      <c r="AV51" s="40">
        <v>6060</v>
      </c>
      <c r="AW51" s="40">
        <f t="shared" si="14"/>
        <v>164</v>
      </c>
    </row>
    <row r="52" spans="1:49" x14ac:dyDescent="0.3">
      <c r="A52" s="73" t="s">
        <v>1454</v>
      </c>
      <c r="B52" s="72" t="s">
        <v>816</v>
      </c>
      <c r="C52" s="178">
        <v>27</v>
      </c>
      <c r="D52" s="74">
        <v>1000</v>
      </c>
      <c r="E52" s="74">
        <v>600</v>
      </c>
      <c r="F52" s="72" t="str">
        <f t="shared" si="0"/>
        <v>1000x600x27</v>
      </c>
      <c r="G52" s="428" t="s">
        <v>817</v>
      </c>
      <c r="H52" s="439" t="s">
        <v>1640</v>
      </c>
      <c r="I52" s="173" t="s">
        <v>109</v>
      </c>
      <c r="J52" s="65" t="str">
        <f t="shared" ref="J52:M52" si="45">$AE52</f>
        <v>A</v>
      </c>
      <c r="K52" s="64" t="str">
        <f t="shared" si="45"/>
        <v>A</v>
      </c>
      <c r="L52" s="64" t="str">
        <f t="shared" si="45"/>
        <v>A</v>
      </c>
      <c r="M52" s="63" t="str">
        <f t="shared" si="45"/>
        <v>A</v>
      </c>
      <c r="N52" s="62">
        <v>12</v>
      </c>
      <c r="O52" s="55">
        <f t="shared" si="2"/>
        <v>7.2</v>
      </c>
      <c r="P52" s="54">
        <f t="shared" si="3"/>
        <v>0.19440000000000002</v>
      </c>
      <c r="Q52" s="53">
        <f t="shared" si="4"/>
        <v>11.664000000000001</v>
      </c>
      <c r="R52" s="57">
        <v>14</v>
      </c>
      <c r="S52" s="59">
        <v>2</v>
      </c>
      <c r="T52" s="171">
        <f>R52*N52</f>
        <v>168</v>
      </c>
      <c r="U52" s="55">
        <f>O52*R52</f>
        <v>100.8</v>
      </c>
      <c r="V52" s="54">
        <f>P52*R52</f>
        <v>2.7216000000000005</v>
      </c>
      <c r="W52" s="55">
        <f>AU52*V52</f>
        <v>163.29600000000002</v>
      </c>
      <c r="X52" s="55" t="s">
        <v>381</v>
      </c>
      <c r="Y52" s="170">
        <f>R52/S52*N52*C52+140</f>
        <v>2408</v>
      </c>
      <c r="Z52" s="155">
        <f>AA52*R52</f>
        <v>364</v>
      </c>
      <c r="AA52" s="59">
        <v>26</v>
      </c>
      <c r="AB52" s="55">
        <f t="shared" si="34"/>
        <v>2620.7999999999997</v>
      </c>
      <c r="AC52" s="54">
        <f t="shared" si="35"/>
        <v>70.761600000000016</v>
      </c>
      <c r="AD52" s="53">
        <f t="shared" si="36"/>
        <v>4245.6960000000008</v>
      </c>
      <c r="AE52" s="52" t="s">
        <v>2</v>
      </c>
      <c r="AF52" s="51">
        <f t="shared" si="16"/>
        <v>1</v>
      </c>
      <c r="AG52" s="169" t="s">
        <v>137</v>
      </c>
      <c r="AH52" s="49">
        <f t="shared" si="6"/>
        <v>100.8</v>
      </c>
      <c r="AI52" s="48">
        <f t="shared" si="7"/>
        <v>2.7216000000000005</v>
      </c>
      <c r="AJ52" s="47">
        <f t="shared" si="8"/>
        <v>163.29600000000002</v>
      </c>
      <c r="AK52" s="46" t="s">
        <v>815</v>
      </c>
      <c r="AL52" s="45" t="s">
        <v>814</v>
      </c>
      <c r="AM52" s="44">
        <f>ROUND(AO52*C52/1000,0)</f>
        <v>164</v>
      </c>
      <c r="AN52" s="43">
        <f t="shared" si="10"/>
        <v>196.8</v>
      </c>
      <c r="AO52" s="42">
        <f t="shared" si="44"/>
        <v>6060</v>
      </c>
      <c r="AP52" s="41">
        <f t="shared" si="12"/>
        <v>7272</v>
      </c>
      <c r="AQ52" s="108"/>
      <c r="AR52" s="108"/>
      <c r="AS52" s="108"/>
      <c r="AT52" s="66" t="str">
        <f t="shared" si="13"/>
        <v>236227</v>
      </c>
      <c r="AU52" s="66">
        <v>60</v>
      </c>
      <c r="AV52" s="40">
        <v>6060</v>
      </c>
      <c r="AW52" s="40">
        <f t="shared" si="14"/>
        <v>164</v>
      </c>
    </row>
    <row r="53" spans="1:49" x14ac:dyDescent="0.3">
      <c r="A53" s="73" t="s">
        <v>1454</v>
      </c>
      <c r="B53" s="70" t="s">
        <v>807</v>
      </c>
      <c r="C53" s="180">
        <v>50</v>
      </c>
      <c r="D53" s="71">
        <v>1000</v>
      </c>
      <c r="E53" s="71">
        <v>600</v>
      </c>
      <c r="F53" s="70" t="str">
        <f t="shared" si="0"/>
        <v>1000x600x50</v>
      </c>
      <c r="G53" s="428" t="s">
        <v>813</v>
      </c>
      <c r="H53" s="439" t="s">
        <v>812</v>
      </c>
      <c r="I53" s="173" t="s">
        <v>1</v>
      </c>
      <c r="J53" s="65" t="s">
        <v>2</v>
      </c>
      <c r="K53" s="64" t="s">
        <v>2</v>
      </c>
      <c r="L53" s="64" t="s">
        <v>2</v>
      </c>
      <c r="M53" s="426" t="s">
        <v>205</v>
      </c>
      <c r="N53" s="62">
        <v>8</v>
      </c>
      <c r="O53" s="55">
        <f t="shared" si="2"/>
        <v>4.8</v>
      </c>
      <c r="P53" s="54">
        <f t="shared" si="3"/>
        <v>0.24</v>
      </c>
      <c r="Q53" s="53">
        <f t="shared" si="4"/>
        <v>14.399999999999999</v>
      </c>
      <c r="R53" s="161"/>
      <c r="S53" s="59"/>
      <c r="T53" s="160"/>
      <c r="U53" s="158"/>
      <c r="V53" s="159"/>
      <c r="W53" s="158"/>
      <c r="X53" s="158"/>
      <c r="Y53" s="157"/>
      <c r="Z53" s="57">
        <v>338</v>
      </c>
      <c r="AA53" s="56" t="s">
        <v>3</v>
      </c>
      <c r="AB53" s="55">
        <f t="shared" si="34"/>
        <v>1622.3999999999999</v>
      </c>
      <c r="AC53" s="54">
        <f t="shared" si="35"/>
        <v>81.11999999999999</v>
      </c>
      <c r="AD53" s="53">
        <f t="shared" si="36"/>
        <v>4867.2</v>
      </c>
      <c r="AE53" s="52" t="s">
        <v>1751</v>
      </c>
      <c r="AF53" s="51">
        <f t="shared" si="16"/>
        <v>1</v>
      </c>
      <c r="AG53" s="50" t="s">
        <v>1</v>
      </c>
      <c r="AH53" s="49">
        <f t="shared" si="6"/>
        <v>4.8</v>
      </c>
      <c r="AI53" s="48">
        <f t="shared" si="7"/>
        <v>0.24</v>
      </c>
      <c r="AJ53" s="47">
        <f t="shared" si="8"/>
        <v>14.399999999999999</v>
      </c>
      <c r="AK53" s="46" t="s">
        <v>811</v>
      </c>
      <c r="AL53" s="45"/>
      <c r="AM53" s="44">
        <f t="shared" si="9"/>
        <v>281</v>
      </c>
      <c r="AN53" s="43">
        <f t="shared" si="10"/>
        <v>337.2</v>
      </c>
      <c r="AO53" s="42">
        <f t="shared" si="44"/>
        <v>5620</v>
      </c>
      <c r="AP53" s="41">
        <f t="shared" si="12"/>
        <v>6744</v>
      </c>
      <c r="AQ53" s="108"/>
      <c r="AR53" s="108"/>
      <c r="AS53" s="108"/>
      <c r="AT53" s="66" t="str">
        <f t="shared" si="13"/>
        <v>155242</v>
      </c>
      <c r="AU53" s="66">
        <v>60</v>
      </c>
      <c r="AV53" s="40">
        <v>5620</v>
      </c>
      <c r="AW53" s="40">
        <f t="shared" si="14"/>
        <v>281</v>
      </c>
    </row>
    <row r="54" spans="1:49" x14ac:dyDescent="0.3">
      <c r="A54" s="73" t="s">
        <v>1454</v>
      </c>
      <c r="B54" s="72" t="s">
        <v>807</v>
      </c>
      <c r="C54" s="178">
        <v>50</v>
      </c>
      <c r="D54" s="74">
        <v>1000</v>
      </c>
      <c r="E54" s="74">
        <v>600</v>
      </c>
      <c r="F54" s="72" t="str">
        <f t="shared" si="0"/>
        <v>1000x600x50</v>
      </c>
      <c r="G54" s="464" t="s">
        <v>1784</v>
      </c>
      <c r="H54" s="439" t="s">
        <v>1498</v>
      </c>
      <c r="I54" s="173" t="s">
        <v>109</v>
      </c>
      <c r="J54" s="65" t="s">
        <v>2</v>
      </c>
      <c r="K54" s="64" t="s">
        <v>2</v>
      </c>
      <c r="L54" s="425" t="s">
        <v>205</v>
      </c>
      <c r="M54" s="426" t="s">
        <v>205</v>
      </c>
      <c r="N54" s="62">
        <v>8</v>
      </c>
      <c r="O54" s="55">
        <f t="shared" si="2"/>
        <v>4.8</v>
      </c>
      <c r="P54" s="54">
        <f t="shared" si="3"/>
        <v>0.24</v>
      </c>
      <c r="Q54" s="53">
        <f t="shared" si="4"/>
        <v>14.399999999999999</v>
      </c>
      <c r="R54" s="57">
        <v>24</v>
      </c>
      <c r="S54" s="59">
        <v>4</v>
      </c>
      <c r="T54" s="171">
        <f t="shared" ref="T54" si="46">R54*N54</f>
        <v>192</v>
      </c>
      <c r="U54" s="55">
        <f t="shared" ref="U54" si="47">O54*R54</f>
        <v>115.19999999999999</v>
      </c>
      <c r="V54" s="54">
        <f t="shared" ref="V54" si="48">P54*R54</f>
        <v>5.76</v>
      </c>
      <c r="W54" s="55">
        <f>AU54*V54</f>
        <v>345.59999999999997</v>
      </c>
      <c r="X54" s="55" t="s">
        <v>198</v>
      </c>
      <c r="Y54" s="170">
        <f>R54/S54*N54*C54+140</f>
        <v>2540</v>
      </c>
      <c r="Z54" s="155">
        <f t="shared" ref="Z54" si="49">AA54*R54</f>
        <v>312</v>
      </c>
      <c r="AA54" s="59">
        <v>13</v>
      </c>
      <c r="AB54" s="55">
        <f t="shared" si="34"/>
        <v>1497.6</v>
      </c>
      <c r="AC54" s="54">
        <f t="shared" si="35"/>
        <v>74.88</v>
      </c>
      <c r="AD54" s="53">
        <f t="shared" si="36"/>
        <v>4492.7999999999993</v>
      </c>
      <c r="AE54" s="52" t="s">
        <v>1751</v>
      </c>
      <c r="AF54" s="51">
        <f t="shared" si="16"/>
        <v>1</v>
      </c>
      <c r="AG54" s="169" t="s">
        <v>137</v>
      </c>
      <c r="AH54" s="49">
        <f t="shared" si="6"/>
        <v>115.19999999999999</v>
      </c>
      <c r="AI54" s="48">
        <f t="shared" si="7"/>
        <v>5.76</v>
      </c>
      <c r="AJ54" s="47">
        <f t="shared" si="8"/>
        <v>345.59999999999997</v>
      </c>
      <c r="AK54" s="46" t="s">
        <v>811</v>
      </c>
      <c r="AL54" s="360" t="s">
        <v>1678</v>
      </c>
      <c r="AM54" s="44">
        <f t="shared" si="9"/>
        <v>281</v>
      </c>
      <c r="AN54" s="43">
        <f t="shared" ref="AN54" si="50">ROUND(AM54*1.2,2)</f>
        <v>337.2</v>
      </c>
      <c r="AO54" s="42">
        <f t="shared" si="44"/>
        <v>5620</v>
      </c>
      <c r="AP54" s="41">
        <f t="shared" ref="AP54" si="51">ROUND(AO54*1.2,2)</f>
        <v>6744</v>
      </c>
      <c r="AQ54" s="108"/>
      <c r="AR54" s="108"/>
      <c r="AS54" s="108"/>
      <c r="AT54" s="66" t="str">
        <f t="shared" si="13"/>
        <v>315197</v>
      </c>
      <c r="AU54" s="66">
        <v>60</v>
      </c>
      <c r="AV54" s="40">
        <v>5620</v>
      </c>
      <c r="AW54" s="40">
        <f t="shared" si="14"/>
        <v>281</v>
      </c>
    </row>
    <row r="55" spans="1:49" x14ac:dyDescent="0.3">
      <c r="A55" s="73" t="s">
        <v>1454</v>
      </c>
      <c r="B55" s="72" t="s">
        <v>807</v>
      </c>
      <c r="C55" s="180">
        <v>75</v>
      </c>
      <c r="D55" s="74">
        <v>1000</v>
      </c>
      <c r="E55" s="74">
        <v>600</v>
      </c>
      <c r="F55" s="70" t="str">
        <f t="shared" si="0"/>
        <v>1000x600x75</v>
      </c>
      <c r="G55" s="428" t="s">
        <v>810</v>
      </c>
      <c r="H55" s="439" t="s">
        <v>809</v>
      </c>
      <c r="I55" s="173" t="s">
        <v>1</v>
      </c>
      <c r="J55" s="65" t="str">
        <f t="shared" ref="J55:M63" si="52">$AE55</f>
        <v>C</v>
      </c>
      <c r="K55" s="64" t="str">
        <f t="shared" si="52"/>
        <v>C</v>
      </c>
      <c r="L55" s="64" t="str">
        <f t="shared" si="52"/>
        <v>C</v>
      </c>
      <c r="M55" s="63" t="str">
        <f t="shared" si="52"/>
        <v>C</v>
      </c>
      <c r="N55" s="62">
        <v>6</v>
      </c>
      <c r="O55" s="55">
        <f t="shared" si="2"/>
        <v>3.6</v>
      </c>
      <c r="P55" s="54">
        <f t="shared" si="3"/>
        <v>0.27</v>
      </c>
      <c r="Q55" s="53">
        <f t="shared" si="4"/>
        <v>16.200000000000003</v>
      </c>
      <c r="R55" s="161"/>
      <c r="S55" s="59"/>
      <c r="T55" s="160"/>
      <c r="U55" s="158"/>
      <c r="V55" s="159"/>
      <c r="W55" s="158"/>
      <c r="X55" s="158"/>
      <c r="Y55" s="157"/>
      <c r="Z55" s="57">
        <v>286</v>
      </c>
      <c r="AA55" s="56" t="s">
        <v>3</v>
      </c>
      <c r="AB55" s="55">
        <f t="shared" ref="AB55:AB68" si="53">IF($AA55="--",$Z55*O55,$AA55*U55)</f>
        <v>1029.6000000000001</v>
      </c>
      <c r="AC55" s="54">
        <f t="shared" ref="AC55:AC68" si="54">IF($AA55="--",$Z55*P55,$AA55*V55)</f>
        <v>77.22</v>
      </c>
      <c r="AD55" s="53">
        <f t="shared" ref="AD55:AD68" si="55">IF($AA55="--",$Z55*Q55,$AA55*W55)</f>
        <v>4633.2000000000007</v>
      </c>
      <c r="AE55" s="154" t="s">
        <v>134</v>
      </c>
      <c r="AF55" s="51">
        <f t="shared" si="16"/>
        <v>556</v>
      </c>
      <c r="AG55" s="50" t="s">
        <v>1</v>
      </c>
      <c r="AH55" s="49">
        <f t="shared" si="6"/>
        <v>2001.6000000000001</v>
      </c>
      <c r="AI55" s="48">
        <f t="shared" si="7"/>
        <v>150.12</v>
      </c>
      <c r="AJ55" s="47">
        <f t="shared" si="8"/>
        <v>9007.2000000000007</v>
      </c>
      <c r="AK55" s="46" t="s">
        <v>808</v>
      </c>
      <c r="AL55" s="45"/>
      <c r="AM55" s="44">
        <f t="shared" si="9"/>
        <v>433.5</v>
      </c>
      <c r="AN55" s="43">
        <f t="shared" si="10"/>
        <v>520.20000000000005</v>
      </c>
      <c r="AO55" s="42">
        <f t="shared" si="44"/>
        <v>5780</v>
      </c>
      <c r="AP55" s="41">
        <f t="shared" si="12"/>
        <v>6936</v>
      </c>
      <c r="AQ55" s="108"/>
      <c r="AR55" s="108"/>
      <c r="AS55" s="108"/>
      <c r="AT55" s="66" t="str">
        <f t="shared" si="13"/>
        <v>155245</v>
      </c>
      <c r="AU55" s="66">
        <v>60</v>
      </c>
      <c r="AV55" s="40">
        <v>5780</v>
      </c>
      <c r="AW55" s="40">
        <f t="shared" si="14"/>
        <v>433.5</v>
      </c>
    </row>
    <row r="56" spans="1:49" x14ac:dyDescent="0.3">
      <c r="A56" s="73" t="s">
        <v>1454</v>
      </c>
      <c r="B56" s="72" t="s">
        <v>807</v>
      </c>
      <c r="C56" s="180">
        <v>100</v>
      </c>
      <c r="D56" s="74">
        <v>1000</v>
      </c>
      <c r="E56" s="74">
        <v>600</v>
      </c>
      <c r="F56" s="70" t="str">
        <f t="shared" si="0"/>
        <v>1000x600x100</v>
      </c>
      <c r="G56" s="428" t="s">
        <v>806</v>
      </c>
      <c r="H56" s="439" t="s">
        <v>805</v>
      </c>
      <c r="I56" s="173" t="s">
        <v>1</v>
      </c>
      <c r="J56" s="65" t="str">
        <f t="shared" si="52"/>
        <v>C</v>
      </c>
      <c r="K56" s="64" t="str">
        <f t="shared" si="52"/>
        <v>C</v>
      </c>
      <c r="L56" s="64" t="str">
        <f t="shared" si="52"/>
        <v>C</v>
      </c>
      <c r="M56" s="63" t="str">
        <f t="shared" si="52"/>
        <v>C</v>
      </c>
      <c r="N56" s="62">
        <v>4</v>
      </c>
      <c r="O56" s="55">
        <f t="shared" si="2"/>
        <v>2.4</v>
      </c>
      <c r="P56" s="54">
        <f t="shared" si="3"/>
        <v>0.24</v>
      </c>
      <c r="Q56" s="53">
        <f t="shared" si="4"/>
        <v>14.399999999999999</v>
      </c>
      <c r="R56" s="161"/>
      <c r="S56" s="59"/>
      <c r="T56" s="160"/>
      <c r="U56" s="158"/>
      <c r="V56" s="159"/>
      <c r="W56" s="158"/>
      <c r="X56" s="158"/>
      <c r="Y56" s="157"/>
      <c r="Z56" s="57">
        <v>338</v>
      </c>
      <c r="AA56" s="56" t="s">
        <v>3</v>
      </c>
      <c r="AB56" s="55">
        <f t="shared" si="53"/>
        <v>811.19999999999993</v>
      </c>
      <c r="AC56" s="54">
        <f t="shared" si="54"/>
        <v>81.11999999999999</v>
      </c>
      <c r="AD56" s="53">
        <f t="shared" si="55"/>
        <v>4867.2</v>
      </c>
      <c r="AE56" s="154" t="s">
        <v>134</v>
      </c>
      <c r="AF56" s="51">
        <f t="shared" si="16"/>
        <v>625</v>
      </c>
      <c r="AG56" s="50" t="s">
        <v>1</v>
      </c>
      <c r="AH56" s="49">
        <f t="shared" si="6"/>
        <v>1500</v>
      </c>
      <c r="AI56" s="48">
        <f t="shared" si="7"/>
        <v>150</v>
      </c>
      <c r="AJ56" s="47">
        <f t="shared" si="8"/>
        <v>9000</v>
      </c>
      <c r="AK56" s="46" t="s">
        <v>804</v>
      </c>
      <c r="AL56" s="45"/>
      <c r="AM56" s="44">
        <f t="shared" si="9"/>
        <v>578</v>
      </c>
      <c r="AN56" s="43">
        <f t="shared" si="10"/>
        <v>693.6</v>
      </c>
      <c r="AO56" s="42">
        <f t="shared" si="44"/>
        <v>5780</v>
      </c>
      <c r="AP56" s="41">
        <f t="shared" si="12"/>
        <v>6936</v>
      </c>
      <c r="AQ56" s="108"/>
      <c r="AR56" s="108"/>
      <c r="AS56" s="108"/>
      <c r="AT56" s="66" t="str">
        <f t="shared" si="13"/>
        <v>155248</v>
      </c>
      <c r="AU56" s="66">
        <v>60</v>
      </c>
      <c r="AV56" s="40">
        <v>5780</v>
      </c>
      <c r="AW56" s="40">
        <f t="shared" si="14"/>
        <v>578</v>
      </c>
    </row>
    <row r="57" spans="1:49" x14ac:dyDescent="0.3">
      <c r="A57" s="73" t="s">
        <v>1454</v>
      </c>
      <c r="B57" s="70" t="s">
        <v>800</v>
      </c>
      <c r="C57" s="71">
        <v>50</v>
      </c>
      <c r="D57" s="71">
        <v>1000</v>
      </c>
      <c r="E57" s="71">
        <v>600</v>
      </c>
      <c r="F57" s="70" t="str">
        <f t="shared" si="0"/>
        <v>1000x600x50</v>
      </c>
      <c r="G57" s="431" t="s">
        <v>803</v>
      </c>
      <c r="H57" s="442" t="s">
        <v>802</v>
      </c>
      <c r="I57" s="67" t="s">
        <v>1</v>
      </c>
      <c r="J57" s="65" t="str">
        <f t="shared" si="52"/>
        <v>C</v>
      </c>
      <c r="K57" s="64" t="str">
        <f t="shared" si="52"/>
        <v>C</v>
      </c>
      <c r="L57" s="64"/>
      <c r="M57" s="63"/>
      <c r="N57" s="62">
        <v>8</v>
      </c>
      <c r="O57" s="55">
        <f t="shared" si="2"/>
        <v>4.8</v>
      </c>
      <c r="P57" s="54">
        <f t="shared" si="3"/>
        <v>0.24</v>
      </c>
      <c r="Q57" s="53">
        <f t="shared" si="4"/>
        <v>14.399999999999999</v>
      </c>
      <c r="R57" s="161"/>
      <c r="S57" s="59"/>
      <c r="T57" s="160"/>
      <c r="U57" s="158"/>
      <c r="V57" s="159"/>
      <c r="W57" s="158"/>
      <c r="X57" s="158"/>
      <c r="Y57" s="157"/>
      <c r="Z57" s="57">
        <v>312</v>
      </c>
      <c r="AA57" s="56" t="s">
        <v>3</v>
      </c>
      <c r="AB57" s="55">
        <f t="shared" si="53"/>
        <v>1497.6</v>
      </c>
      <c r="AC57" s="54">
        <f t="shared" si="54"/>
        <v>74.88</v>
      </c>
      <c r="AD57" s="53">
        <f t="shared" si="55"/>
        <v>4492.7999999999993</v>
      </c>
      <c r="AE57" s="154" t="s">
        <v>134</v>
      </c>
      <c r="AF57" s="51">
        <f t="shared" si="16"/>
        <v>625</v>
      </c>
      <c r="AG57" s="50" t="s">
        <v>1</v>
      </c>
      <c r="AH57" s="49">
        <f t="shared" si="6"/>
        <v>3000</v>
      </c>
      <c r="AI57" s="48">
        <f t="shared" si="7"/>
        <v>150</v>
      </c>
      <c r="AJ57" s="47">
        <f t="shared" si="8"/>
        <v>9000</v>
      </c>
      <c r="AK57" s="46" t="s">
        <v>801</v>
      </c>
      <c r="AL57" s="45"/>
      <c r="AM57" s="44">
        <f t="shared" si="9"/>
        <v>355</v>
      </c>
      <c r="AN57" s="43">
        <f t="shared" si="10"/>
        <v>426</v>
      </c>
      <c r="AO57" s="42">
        <f t="shared" si="44"/>
        <v>7100</v>
      </c>
      <c r="AP57" s="41">
        <f t="shared" si="12"/>
        <v>8520</v>
      </c>
      <c r="AQ57" s="108"/>
      <c r="AR57" s="108"/>
      <c r="AS57" s="108"/>
      <c r="AT57" s="66" t="str">
        <f t="shared" si="13"/>
        <v>155293</v>
      </c>
      <c r="AU57" s="66">
        <v>60</v>
      </c>
      <c r="AV57" s="40">
        <v>7100</v>
      </c>
      <c r="AW57" s="40">
        <f t="shared" si="14"/>
        <v>355</v>
      </c>
    </row>
    <row r="58" spans="1:49" x14ac:dyDescent="0.3">
      <c r="A58" s="73" t="s">
        <v>1454</v>
      </c>
      <c r="B58" s="70" t="s">
        <v>782</v>
      </c>
      <c r="C58" s="180">
        <v>25</v>
      </c>
      <c r="D58" s="71">
        <v>1000</v>
      </c>
      <c r="E58" s="71">
        <v>600</v>
      </c>
      <c r="F58" s="70" t="str">
        <f t="shared" si="0"/>
        <v>1000x600x25</v>
      </c>
      <c r="G58" s="428" t="s">
        <v>1280</v>
      </c>
      <c r="H58" s="439" t="s">
        <v>1641</v>
      </c>
      <c r="I58" s="173" t="s">
        <v>1</v>
      </c>
      <c r="J58" s="65" t="str">
        <f t="shared" si="52"/>
        <v>A</v>
      </c>
      <c r="K58" s="64" t="str">
        <f t="shared" si="52"/>
        <v>A</v>
      </c>
      <c r="L58" s="64"/>
      <c r="M58" s="63" t="str">
        <f t="shared" ref="M58:M60" si="56">$AE58</f>
        <v>A</v>
      </c>
      <c r="N58" s="62">
        <v>8</v>
      </c>
      <c r="O58" s="55">
        <f t="shared" si="2"/>
        <v>4.8</v>
      </c>
      <c r="P58" s="54">
        <f t="shared" si="3"/>
        <v>0.12</v>
      </c>
      <c r="Q58" s="53">
        <f t="shared" si="4"/>
        <v>13.799999999999999</v>
      </c>
      <c r="R58" s="161"/>
      <c r="S58" s="59"/>
      <c r="T58" s="160"/>
      <c r="U58" s="158"/>
      <c r="V58" s="159"/>
      <c r="W58" s="158"/>
      <c r="X58" s="158"/>
      <c r="Y58" s="157"/>
      <c r="Z58" s="57">
        <v>676</v>
      </c>
      <c r="AA58" s="56" t="s">
        <v>3</v>
      </c>
      <c r="AB58" s="55">
        <f t="shared" si="53"/>
        <v>3244.7999999999997</v>
      </c>
      <c r="AC58" s="54">
        <f t="shared" si="54"/>
        <v>81.11999999999999</v>
      </c>
      <c r="AD58" s="53">
        <f t="shared" si="55"/>
        <v>9328.7999999999993</v>
      </c>
      <c r="AE58" s="52" t="s">
        <v>2</v>
      </c>
      <c r="AF58" s="51">
        <f t="shared" si="16"/>
        <v>1</v>
      </c>
      <c r="AG58" s="50" t="s">
        <v>1</v>
      </c>
      <c r="AH58" s="49">
        <f t="shared" si="6"/>
        <v>4.8</v>
      </c>
      <c r="AI58" s="48">
        <f t="shared" si="7"/>
        <v>0.12</v>
      </c>
      <c r="AJ58" s="47">
        <f t="shared" si="8"/>
        <v>13.799999999999999</v>
      </c>
      <c r="AK58" s="46" t="s">
        <v>798</v>
      </c>
      <c r="AL58" s="45"/>
      <c r="AM58" s="44">
        <f t="shared" si="9"/>
        <v>242</v>
      </c>
      <c r="AN58" s="43">
        <f t="shared" si="10"/>
        <v>290.39999999999998</v>
      </c>
      <c r="AO58" s="42">
        <f t="shared" si="44"/>
        <v>9680</v>
      </c>
      <c r="AP58" s="41">
        <f t="shared" si="12"/>
        <v>11616</v>
      </c>
      <c r="AQ58" s="108"/>
      <c r="AR58" s="108"/>
      <c r="AS58" s="108"/>
      <c r="AT58" s="66" t="str">
        <f t="shared" si="13"/>
        <v>278314</v>
      </c>
      <c r="AU58" s="66">
        <v>115</v>
      </c>
      <c r="AV58" s="40">
        <v>9680</v>
      </c>
      <c r="AW58" s="40">
        <f t="shared" si="14"/>
        <v>242</v>
      </c>
    </row>
    <row r="59" spans="1:49" x14ac:dyDescent="0.3">
      <c r="A59" s="73" t="s">
        <v>1454</v>
      </c>
      <c r="B59" s="72" t="s">
        <v>782</v>
      </c>
      <c r="C59" s="72">
        <v>25</v>
      </c>
      <c r="D59" s="74">
        <v>1000</v>
      </c>
      <c r="E59" s="74">
        <v>600</v>
      </c>
      <c r="F59" s="72" t="str">
        <f t="shared" si="0"/>
        <v>1000x600x25</v>
      </c>
      <c r="G59" s="428" t="s">
        <v>1281</v>
      </c>
      <c r="H59" s="439" t="s">
        <v>1642</v>
      </c>
      <c r="I59" s="173" t="s">
        <v>109</v>
      </c>
      <c r="J59" s="65" t="str">
        <f t="shared" si="52"/>
        <v>A</v>
      </c>
      <c r="K59" s="64" t="str">
        <f t="shared" si="52"/>
        <v>A</v>
      </c>
      <c r="L59" s="64"/>
      <c r="M59" s="63" t="str">
        <f t="shared" si="56"/>
        <v>A</v>
      </c>
      <c r="N59" s="62">
        <v>8</v>
      </c>
      <c r="O59" s="55">
        <f t="shared" si="2"/>
        <v>4.8</v>
      </c>
      <c r="P59" s="54">
        <f t="shared" si="3"/>
        <v>0.12</v>
      </c>
      <c r="Q59" s="53">
        <f t="shared" si="4"/>
        <v>13.799999999999999</v>
      </c>
      <c r="R59" s="187">
        <v>24</v>
      </c>
      <c r="S59" s="59">
        <v>2</v>
      </c>
      <c r="T59" s="171">
        <f>R59*N59</f>
        <v>192</v>
      </c>
      <c r="U59" s="55">
        <f>O59*R59</f>
        <v>115.19999999999999</v>
      </c>
      <c r="V59" s="54">
        <f>P59*R59</f>
        <v>2.88</v>
      </c>
      <c r="W59" s="55">
        <f>AU59*V59</f>
        <v>331.2</v>
      </c>
      <c r="X59" s="55" t="s">
        <v>381</v>
      </c>
      <c r="Y59" s="170">
        <f>R59/S59*N59*C59+140</f>
        <v>2540</v>
      </c>
      <c r="Z59" s="155">
        <f>AA59*R59</f>
        <v>624</v>
      </c>
      <c r="AA59" s="59">
        <v>26</v>
      </c>
      <c r="AB59" s="55">
        <f t="shared" si="53"/>
        <v>2995.2</v>
      </c>
      <c r="AC59" s="54">
        <f t="shared" si="54"/>
        <v>74.88</v>
      </c>
      <c r="AD59" s="53">
        <f t="shared" si="55"/>
        <v>8611.1999999999989</v>
      </c>
      <c r="AE59" s="52" t="s">
        <v>2</v>
      </c>
      <c r="AF59" s="51">
        <f t="shared" si="16"/>
        <v>1</v>
      </c>
      <c r="AG59" s="169" t="s">
        <v>137</v>
      </c>
      <c r="AH59" s="49">
        <f t="shared" si="6"/>
        <v>115.19999999999999</v>
      </c>
      <c r="AI59" s="48">
        <f t="shared" si="7"/>
        <v>2.88</v>
      </c>
      <c r="AJ59" s="47">
        <f t="shared" si="8"/>
        <v>331.2</v>
      </c>
      <c r="AK59" s="46" t="s">
        <v>798</v>
      </c>
      <c r="AL59" s="45" t="s">
        <v>797</v>
      </c>
      <c r="AM59" s="44">
        <f t="shared" si="9"/>
        <v>242</v>
      </c>
      <c r="AN59" s="43">
        <f t="shared" si="10"/>
        <v>290.39999999999998</v>
      </c>
      <c r="AO59" s="42">
        <f t="shared" si="44"/>
        <v>9680</v>
      </c>
      <c r="AP59" s="41">
        <f t="shared" si="12"/>
        <v>11616</v>
      </c>
      <c r="AQ59" s="108"/>
      <c r="AR59" s="108"/>
      <c r="AS59" s="108"/>
      <c r="AT59" s="66" t="str">
        <f t="shared" si="13"/>
        <v>278316</v>
      </c>
      <c r="AU59" s="66">
        <v>115</v>
      </c>
      <c r="AV59" s="40">
        <v>9680</v>
      </c>
      <c r="AW59" s="40">
        <f t="shared" si="14"/>
        <v>242</v>
      </c>
    </row>
    <row r="60" spans="1:49" x14ac:dyDescent="0.3">
      <c r="A60" s="73" t="s">
        <v>1454</v>
      </c>
      <c r="B60" s="72" t="s">
        <v>782</v>
      </c>
      <c r="C60" s="180">
        <v>30</v>
      </c>
      <c r="D60" s="74">
        <v>1000</v>
      </c>
      <c r="E60" s="74">
        <v>600</v>
      </c>
      <c r="F60" s="70" t="str">
        <f t="shared" si="0"/>
        <v>1000x600x30</v>
      </c>
      <c r="G60" s="431" t="s">
        <v>1294</v>
      </c>
      <c r="H60" s="442" t="s">
        <v>796</v>
      </c>
      <c r="I60" s="67" t="s">
        <v>1</v>
      </c>
      <c r="J60" s="65" t="str">
        <f t="shared" si="52"/>
        <v>C</v>
      </c>
      <c r="K60" s="64" t="str">
        <f t="shared" si="52"/>
        <v>C</v>
      </c>
      <c r="L60" s="64"/>
      <c r="M60" s="63" t="str">
        <f t="shared" si="56"/>
        <v>C</v>
      </c>
      <c r="N60" s="62">
        <v>8</v>
      </c>
      <c r="O60" s="55">
        <f t="shared" si="2"/>
        <v>4.8</v>
      </c>
      <c r="P60" s="54">
        <f t="shared" si="3"/>
        <v>0.14399999999999999</v>
      </c>
      <c r="Q60" s="53">
        <f t="shared" si="4"/>
        <v>16.559999999999999</v>
      </c>
      <c r="R60" s="161"/>
      <c r="S60" s="59"/>
      <c r="T60" s="160"/>
      <c r="U60" s="158"/>
      <c r="V60" s="159"/>
      <c r="W60" s="158"/>
      <c r="X60" s="158"/>
      <c r="Y60" s="157"/>
      <c r="Z60" s="57">
        <v>572</v>
      </c>
      <c r="AA60" s="56" t="s">
        <v>3</v>
      </c>
      <c r="AB60" s="55">
        <f t="shared" si="53"/>
        <v>2745.6</v>
      </c>
      <c r="AC60" s="54">
        <f t="shared" si="54"/>
        <v>82.367999999999995</v>
      </c>
      <c r="AD60" s="53">
        <f t="shared" si="55"/>
        <v>9472.32</v>
      </c>
      <c r="AE60" s="154" t="s">
        <v>134</v>
      </c>
      <c r="AF60" s="51">
        <f t="shared" si="16"/>
        <v>544</v>
      </c>
      <c r="AG60" s="50" t="s">
        <v>1</v>
      </c>
      <c r="AH60" s="49">
        <f t="shared" si="6"/>
        <v>2611.1999999999998</v>
      </c>
      <c r="AI60" s="48">
        <f t="shared" si="7"/>
        <v>78.335999999999999</v>
      </c>
      <c r="AJ60" s="47">
        <f t="shared" si="8"/>
        <v>9008.64</v>
      </c>
      <c r="AK60" s="46" t="s">
        <v>795</v>
      </c>
      <c r="AL60" s="45"/>
      <c r="AM60" s="44">
        <f t="shared" si="9"/>
        <v>298.8</v>
      </c>
      <c r="AN60" s="43">
        <f t="shared" ref="AN60:AN219" si="57">ROUND(AM60*1.2,2)</f>
        <v>358.56</v>
      </c>
      <c r="AO60" s="42">
        <f t="shared" si="44"/>
        <v>9960</v>
      </c>
      <c r="AP60" s="41">
        <f t="shared" ref="AP60:AP219" si="58">ROUND(AO60*1.2,2)</f>
        <v>11952</v>
      </c>
      <c r="AQ60" s="108"/>
      <c r="AR60" s="108"/>
      <c r="AS60" s="108"/>
      <c r="AT60" s="66" t="str">
        <f t="shared" si="13"/>
        <v>278308</v>
      </c>
      <c r="AU60" s="66">
        <v>115</v>
      </c>
      <c r="AV60" s="40">
        <v>9960</v>
      </c>
      <c r="AW60" s="40">
        <f t="shared" si="14"/>
        <v>298.8</v>
      </c>
    </row>
    <row r="61" spans="1:49" x14ac:dyDescent="0.3">
      <c r="A61" s="73" t="s">
        <v>1454</v>
      </c>
      <c r="B61" s="72" t="s">
        <v>782</v>
      </c>
      <c r="C61" s="180">
        <v>40</v>
      </c>
      <c r="D61" s="74">
        <v>1000</v>
      </c>
      <c r="E61" s="74">
        <v>600</v>
      </c>
      <c r="F61" s="70" t="str">
        <f t="shared" si="0"/>
        <v>1000x600x40</v>
      </c>
      <c r="G61" s="431" t="s">
        <v>1295</v>
      </c>
      <c r="H61" s="442" t="s">
        <v>794</v>
      </c>
      <c r="I61" s="67" t="s">
        <v>1</v>
      </c>
      <c r="J61" s="65" t="str">
        <f t="shared" si="52"/>
        <v>C</v>
      </c>
      <c r="K61" s="64" t="str">
        <f t="shared" si="52"/>
        <v>C</v>
      </c>
      <c r="L61" s="64" t="str">
        <f t="shared" si="52"/>
        <v>C</v>
      </c>
      <c r="M61" s="63" t="str">
        <f t="shared" si="52"/>
        <v>C</v>
      </c>
      <c r="N61" s="62">
        <v>6</v>
      </c>
      <c r="O61" s="55">
        <f t="shared" si="2"/>
        <v>3.6</v>
      </c>
      <c r="P61" s="54">
        <f t="shared" si="3"/>
        <v>0.14399999999999999</v>
      </c>
      <c r="Q61" s="53">
        <f t="shared" si="4"/>
        <v>15.839999999999998</v>
      </c>
      <c r="R61" s="161"/>
      <c r="S61" s="59"/>
      <c r="T61" s="160"/>
      <c r="U61" s="158"/>
      <c r="V61" s="159"/>
      <c r="W61" s="158"/>
      <c r="X61" s="158"/>
      <c r="Y61" s="157"/>
      <c r="Z61" s="57">
        <v>572</v>
      </c>
      <c r="AA61" s="56" t="s">
        <v>3</v>
      </c>
      <c r="AB61" s="55">
        <f t="shared" si="53"/>
        <v>2059.2000000000003</v>
      </c>
      <c r="AC61" s="54">
        <f t="shared" si="54"/>
        <v>82.367999999999995</v>
      </c>
      <c r="AD61" s="53">
        <f t="shared" si="55"/>
        <v>9060.48</v>
      </c>
      <c r="AE61" s="154" t="s">
        <v>134</v>
      </c>
      <c r="AF61" s="51">
        <f t="shared" si="16"/>
        <v>569</v>
      </c>
      <c r="AG61" s="50" t="s">
        <v>1</v>
      </c>
      <c r="AH61" s="49">
        <f t="shared" si="6"/>
        <v>2048.4</v>
      </c>
      <c r="AI61" s="48">
        <f t="shared" si="7"/>
        <v>81.935999999999993</v>
      </c>
      <c r="AJ61" s="47">
        <f t="shared" si="8"/>
        <v>9012.9599999999991</v>
      </c>
      <c r="AK61" s="46" t="s">
        <v>793</v>
      </c>
      <c r="AL61" s="45"/>
      <c r="AM61" s="44">
        <f t="shared" si="9"/>
        <v>398.4</v>
      </c>
      <c r="AN61" s="43">
        <f t="shared" si="57"/>
        <v>478.08</v>
      </c>
      <c r="AO61" s="42">
        <f t="shared" si="44"/>
        <v>9960</v>
      </c>
      <c r="AP61" s="41">
        <f t="shared" si="58"/>
        <v>11952</v>
      </c>
      <c r="AQ61" s="108"/>
      <c r="AR61" s="108"/>
      <c r="AS61" s="108"/>
      <c r="AT61" s="66" t="str">
        <f t="shared" si="13"/>
        <v>279163</v>
      </c>
      <c r="AU61" s="66">
        <v>110</v>
      </c>
      <c r="AV61" s="40">
        <v>9960</v>
      </c>
      <c r="AW61" s="40">
        <f t="shared" si="14"/>
        <v>398.4</v>
      </c>
    </row>
    <row r="62" spans="1:49" x14ac:dyDescent="0.3">
      <c r="A62" s="73" t="s">
        <v>1454</v>
      </c>
      <c r="B62" s="72" t="s">
        <v>782</v>
      </c>
      <c r="C62" s="180">
        <v>50</v>
      </c>
      <c r="D62" s="74">
        <v>1000</v>
      </c>
      <c r="E62" s="74">
        <v>600</v>
      </c>
      <c r="F62" s="70" t="str">
        <f t="shared" si="0"/>
        <v>1000x600x50</v>
      </c>
      <c r="G62" s="431" t="s">
        <v>1296</v>
      </c>
      <c r="H62" s="442" t="s">
        <v>792</v>
      </c>
      <c r="I62" s="67" t="s">
        <v>1</v>
      </c>
      <c r="J62" s="65" t="str">
        <f t="shared" si="52"/>
        <v>B</v>
      </c>
      <c r="K62" s="64" t="str">
        <f t="shared" si="52"/>
        <v>B</v>
      </c>
      <c r="L62" s="64" t="str">
        <f t="shared" si="52"/>
        <v>B</v>
      </c>
      <c r="M62" s="63" t="str">
        <f t="shared" si="52"/>
        <v>B</v>
      </c>
      <c r="N62" s="62">
        <v>4</v>
      </c>
      <c r="O62" s="55">
        <f t="shared" si="2"/>
        <v>2.4</v>
      </c>
      <c r="P62" s="54">
        <f t="shared" si="3"/>
        <v>0.12</v>
      </c>
      <c r="Q62" s="53">
        <f t="shared" si="4"/>
        <v>13.2</v>
      </c>
      <c r="R62" s="161"/>
      <c r="S62" s="59"/>
      <c r="T62" s="160"/>
      <c r="U62" s="158"/>
      <c r="V62" s="159"/>
      <c r="W62" s="158"/>
      <c r="X62" s="158"/>
      <c r="Y62" s="157"/>
      <c r="Z62" s="57">
        <v>676</v>
      </c>
      <c r="AA62" s="56" t="s">
        <v>3</v>
      </c>
      <c r="AB62" s="55">
        <f t="shared" si="53"/>
        <v>1622.3999999999999</v>
      </c>
      <c r="AC62" s="54">
        <f t="shared" si="54"/>
        <v>81.11999999999999</v>
      </c>
      <c r="AD62" s="53">
        <f t="shared" si="55"/>
        <v>8923.1999999999989</v>
      </c>
      <c r="AE62" s="406" t="s">
        <v>205</v>
      </c>
      <c r="AF62" s="51">
        <f t="shared" si="16"/>
        <v>455</v>
      </c>
      <c r="AG62" s="50" t="s">
        <v>1</v>
      </c>
      <c r="AH62" s="49">
        <f t="shared" si="6"/>
        <v>1092</v>
      </c>
      <c r="AI62" s="48">
        <f t="shared" si="7"/>
        <v>54.6</v>
      </c>
      <c r="AJ62" s="47">
        <f t="shared" si="8"/>
        <v>6006</v>
      </c>
      <c r="AK62" s="46" t="s">
        <v>788</v>
      </c>
      <c r="AL62" s="45"/>
      <c r="AM62" s="44">
        <f t="shared" si="9"/>
        <v>498</v>
      </c>
      <c r="AN62" s="43">
        <f t="shared" si="57"/>
        <v>597.6</v>
      </c>
      <c r="AO62" s="42">
        <f t="shared" si="44"/>
        <v>9960</v>
      </c>
      <c r="AP62" s="41">
        <f t="shared" si="58"/>
        <v>11952</v>
      </c>
      <c r="AQ62" s="108"/>
      <c r="AR62" s="108"/>
      <c r="AS62" s="108"/>
      <c r="AT62" s="66" t="str">
        <f t="shared" si="13"/>
        <v>278309</v>
      </c>
      <c r="AU62" s="66">
        <v>110</v>
      </c>
      <c r="AV62" s="40">
        <v>9960</v>
      </c>
      <c r="AW62" s="40">
        <f t="shared" si="14"/>
        <v>498</v>
      </c>
    </row>
    <row r="63" spans="1:49" x14ac:dyDescent="0.3">
      <c r="A63" s="73" t="s">
        <v>1454</v>
      </c>
      <c r="B63" s="72" t="s">
        <v>782</v>
      </c>
      <c r="C63" s="72">
        <v>50</v>
      </c>
      <c r="D63" s="74">
        <v>1000</v>
      </c>
      <c r="E63" s="74">
        <v>600</v>
      </c>
      <c r="F63" s="72" t="str">
        <f t="shared" si="0"/>
        <v>1000x600x50</v>
      </c>
      <c r="G63" s="431" t="s">
        <v>1297</v>
      </c>
      <c r="H63" s="442" t="s">
        <v>791</v>
      </c>
      <c r="I63" s="67" t="s">
        <v>109</v>
      </c>
      <c r="J63" s="65" t="str">
        <f t="shared" si="52"/>
        <v>C</v>
      </c>
      <c r="K63" s="64"/>
      <c r="L63" s="64"/>
      <c r="M63" s="63"/>
      <c r="N63" s="62">
        <v>4</v>
      </c>
      <c r="O63" s="55">
        <f t="shared" si="2"/>
        <v>2.4</v>
      </c>
      <c r="P63" s="54">
        <f t="shared" si="3"/>
        <v>0.12</v>
      </c>
      <c r="Q63" s="53">
        <f t="shared" si="4"/>
        <v>13.2</v>
      </c>
      <c r="R63" s="187">
        <v>24</v>
      </c>
      <c r="S63" s="59">
        <v>2</v>
      </c>
      <c r="T63" s="171">
        <f>R63*N63</f>
        <v>96</v>
      </c>
      <c r="U63" s="55">
        <f>O63*R63</f>
        <v>57.599999999999994</v>
      </c>
      <c r="V63" s="54">
        <f>P63*R63</f>
        <v>2.88</v>
      </c>
      <c r="W63" s="55">
        <f>AU63*V63</f>
        <v>316.8</v>
      </c>
      <c r="X63" s="55" t="s">
        <v>381</v>
      </c>
      <c r="Y63" s="170">
        <f>R63/S63*N63*C63+140</f>
        <v>2540</v>
      </c>
      <c r="Z63" s="155">
        <f>AA63*R63</f>
        <v>624</v>
      </c>
      <c r="AA63" s="59">
        <v>26</v>
      </c>
      <c r="AB63" s="55">
        <f t="shared" si="53"/>
        <v>1497.6</v>
      </c>
      <c r="AC63" s="54">
        <f t="shared" si="54"/>
        <v>74.88</v>
      </c>
      <c r="AD63" s="53">
        <f t="shared" si="55"/>
        <v>8236.8000000000011</v>
      </c>
      <c r="AE63" s="154" t="s">
        <v>134</v>
      </c>
      <c r="AF63" s="51">
        <f t="shared" si="16"/>
        <v>29</v>
      </c>
      <c r="AG63" s="169" t="s">
        <v>137</v>
      </c>
      <c r="AH63" s="49">
        <f t="shared" si="6"/>
        <v>1670.3999999999999</v>
      </c>
      <c r="AI63" s="48">
        <f t="shared" si="7"/>
        <v>83.52</v>
      </c>
      <c r="AJ63" s="47">
        <f t="shared" si="8"/>
        <v>9187.2000000000007</v>
      </c>
      <c r="AK63" s="46" t="s">
        <v>788</v>
      </c>
      <c r="AL63" s="45" t="s">
        <v>790</v>
      </c>
      <c r="AM63" s="44">
        <f t="shared" si="9"/>
        <v>498</v>
      </c>
      <c r="AN63" s="43">
        <f t="shared" si="57"/>
        <v>597.6</v>
      </c>
      <c r="AO63" s="42">
        <f t="shared" si="44"/>
        <v>9960</v>
      </c>
      <c r="AP63" s="41">
        <f t="shared" si="58"/>
        <v>11952</v>
      </c>
      <c r="AQ63" s="108"/>
      <c r="AR63" s="108"/>
      <c r="AS63" s="108"/>
      <c r="AT63" s="66" t="str">
        <f t="shared" si="13"/>
        <v>279430</v>
      </c>
      <c r="AU63" s="66">
        <v>110</v>
      </c>
      <c r="AV63" s="40">
        <v>9960</v>
      </c>
      <c r="AW63" s="40">
        <f t="shared" si="14"/>
        <v>498</v>
      </c>
    </row>
    <row r="64" spans="1:49" x14ac:dyDescent="0.3">
      <c r="A64" s="73" t="s">
        <v>1454</v>
      </c>
      <c r="B64" s="72" t="s">
        <v>782</v>
      </c>
      <c r="C64" s="72">
        <v>50</v>
      </c>
      <c r="D64" s="74">
        <v>1000</v>
      </c>
      <c r="E64" s="74">
        <v>600</v>
      </c>
      <c r="F64" s="72" t="str">
        <f t="shared" si="0"/>
        <v>1000x600x50</v>
      </c>
      <c r="G64" s="431" t="s">
        <v>1298</v>
      </c>
      <c r="H64" s="442" t="s">
        <v>789</v>
      </c>
      <c r="I64" s="67" t="s">
        <v>109</v>
      </c>
      <c r="J64" s="65"/>
      <c r="K64" s="64" t="str">
        <f t="shared" ref="K64:L64" si="59">$AE64</f>
        <v>C</v>
      </c>
      <c r="L64" s="64" t="str">
        <f t="shared" si="59"/>
        <v>C</v>
      </c>
      <c r="M64" s="63"/>
      <c r="N64" s="62">
        <v>4</v>
      </c>
      <c r="O64" s="55">
        <f t="shared" si="2"/>
        <v>2.4</v>
      </c>
      <c r="P64" s="54">
        <f t="shared" si="3"/>
        <v>0.12</v>
      </c>
      <c r="Q64" s="53">
        <f t="shared" si="4"/>
        <v>13.2</v>
      </c>
      <c r="R64" s="187">
        <v>48</v>
      </c>
      <c r="S64" s="59">
        <v>4</v>
      </c>
      <c r="T64" s="171">
        <f>R64*N64</f>
        <v>192</v>
      </c>
      <c r="U64" s="55">
        <f>O64*R64</f>
        <v>115.19999999999999</v>
      </c>
      <c r="V64" s="54">
        <f>P64*R64</f>
        <v>5.76</v>
      </c>
      <c r="W64" s="55">
        <f>AU64*V64</f>
        <v>633.6</v>
      </c>
      <c r="X64" s="55" t="s">
        <v>198</v>
      </c>
      <c r="Y64" s="174">
        <f>R64/S64*N64*C64+140</f>
        <v>2540</v>
      </c>
      <c r="Z64" s="155">
        <f>AA64*R64</f>
        <v>624</v>
      </c>
      <c r="AA64" s="59">
        <v>13</v>
      </c>
      <c r="AB64" s="55">
        <f t="shared" si="53"/>
        <v>1497.6</v>
      </c>
      <c r="AC64" s="54">
        <f t="shared" si="54"/>
        <v>74.88</v>
      </c>
      <c r="AD64" s="53">
        <f t="shared" si="55"/>
        <v>8236.8000000000011</v>
      </c>
      <c r="AE64" s="154" t="s">
        <v>134</v>
      </c>
      <c r="AF64" s="51">
        <f t="shared" si="16"/>
        <v>15</v>
      </c>
      <c r="AG64" s="169" t="s">
        <v>137</v>
      </c>
      <c r="AH64" s="49">
        <f t="shared" si="6"/>
        <v>1727.9999999999998</v>
      </c>
      <c r="AI64" s="48">
        <f t="shared" si="7"/>
        <v>86.399999999999991</v>
      </c>
      <c r="AJ64" s="47">
        <f t="shared" si="8"/>
        <v>9504</v>
      </c>
      <c r="AK64" s="46" t="s">
        <v>788</v>
      </c>
      <c r="AL64" s="45" t="s">
        <v>787</v>
      </c>
      <c r="AM64" s="44">
        <f t="shared" si="9"/>
        <v>498</v>
      </c>
      <c r="AN64" s="43">
        <f t="shared" si="57"/>
        <v>597.6</v>
      </c>
      <c r="AO64" s="42">
        <f t="shared" si="44"/>
        <v>9960</v>
      </c>
      <c r="AP64" s="41">
        <f t="shared" si="58"/>
        <v>11952</v>
      </c>
      <c r="AQ64" s="108"/>
      <c r="AR64" s="108"/>
      <c r="AS64" s="108"/>
      <c r="AT64" s="66" t="str">
        <f t="shared" si="13"/>
        <v>278451</v>
      </c>
      <c r="AU64" s="66">
        <v>110</v>
      </c>
      <c r="AV64" s="40">
        <v>9960</v>
      </c>
      <c r="AW64" s="40">
        <f t="shared" si="14"/>
        <v>498</v>
      </c>
    </row>
    <row r="65" spans="1:49" x14ac:dyDescent="0.3">
      <c r="A65" s="73" t="s">
        <v>1454</v>
      </c>
      <c r="B65" s="72" t="s">
        <v>782</v>
      </c>
      <c r="C65" s="180">
        <v>80</v>
      </c>
      <c r="D65" s="74">
        <v>1000</v>
      </c>
      <c r="E65" s="74">
        <v>600</v>
      </c>
      <c r="F65" s="70" t="str">
        <f t="shared" si="0"/>
        <v>1000x600x80</v>
      </c>
      <c r="G65" s="431" t="s">
        <v>1299</v>
      </c>
      <c r="H65" s="442" t="s">
        <v>786</v>
      </c>
      <c r="I65" s="67" t="s">
        <v>1</v>
      </c>
      <c r="J65" s="65" t="str">
        <f t="shared" ref="J65:M67" si="60">$AE65</f>
        <v>C</v>
      </c>
      <c r="K65" s="64" t="str">
        <f t="shared" si="60"/>
        <v>C</v>
      </c>
      <c r="L65" s="64" t="str">
        <f t="shared" si="60"/>
        <v>C</v>
      </c>
      <c r="M65" s="63" t="str">
        <f t="shared" si="60"/>
        <v>C</v>
      </c>
      <c r="N65" s="62">
        <v>3</v>
      </c>
      <c r="O65" s="55">
        <f t="shared" si="2"/>
        <v>1.8</v>
      </c>
      <c r="P65" s="54">
        <f t="shared" si="3"/>
        <v>0.14399999999999999</v>
      </c>
      <c r="Q65" s="53">
        <f t="shared" si="4"/>
        <v>15.839999999999998</v>
      </c>
      <c r="R65" s="161"/>
      <c r="S65" s="59"/>
      <c r="T65" s="160"/>
      <c r="U65" s="158"/>
      <c r="V65" s="159"/>
      <c r="W65" s="158"/>
      <c r="X65" s="158"/>
      <c r="Y65" s="157"/>
      <c r="Z65" s="57">
        <v>572</v>
      </c>
      <c r="AA65" s="56" t="s">
        <v>3</v>
      </c>
      <c r="AB65" s="55">
        <f t="shared" si="53"/>
        <v>1029.6000000000001</v>
      </c>
      <c r="AC65" s="54">
        <f t="shared" si="54"/>
        <v>82.367999999999995</v>
      </c>
      <c r="AD65" s="53">
        <f t="shared" si="55"/>
        <v>9060.48</v>
      </c>
      <c r="AE65" s="154" t="s">
        <v>134</v>
      </c>
      <c r="AF65" s="51">
        <f t="shared" si="16"/>
        <v>569</v>
      </c>
      <c r="AG65" s="50" t="s">
        <v>1</v>
      </c>
      <c r="AH65" s="49">
        <f t="shared" si="6"/>
        <v>1024.2</v>
      </c>
      <c r="AI65" s="48">
        <f t="shared" si="7"/>
        <v>81.935999999999993</v>
      </c>
      <c r="AJ65" s="47">
        <f t="shared" si="8"/>
        <v>9012.9599999999991</v>
      </c>
      <c r="AK65" s="46" t="s">
        <v>785</v>
      </c>
      <c r="AL65" s="45"/>
      <c r="AM65" s="44">
        <f t="shared" si="9"/>
        <v>796.8</v>
      </c>
      <c r="AN65" s="43">
        <f t="shared" si="57"/>
        <v>956.16</v>
      </c>
      <c r="AO65" s="42">
        <f t="shared" si="44"/>
        <v>9960</v>
      </c>
      <c r="AP65" s="41">
        <f t="shared" si="58"/>
        <v>11952</v>
      </c>
      <c r="AQ65" s="108"/>
      <c r="AR65" s="108"/>
      <c r="AS65" s="108"/>
      <c r="AT65" s="66" t="str">
        <f t="shared" si="13"/>
        <v>279164</v>
      </c>
      <c r="AU65" s="66">
        <v>110</v>
      </c>
      <c r="AV65" s="40">
        <v>9960</v>
      </c>
      <c r="AW65" s="40">
        <f t="shared" si="14"/>
        <v>796.8</v>
      </c>
    </row>
    <row r="66" spans="1:49" x14ac:dyDescent="0.3">
      <c r="A66" s="73" t="s">
        <v>1454</v>
      </c>
      <c r="B66" s="72" t="s">
        <v>782</v>
      </c>
      <c r="C66" s="180">
        <v>100</v>
      </c>
      <c r="D66" s="74">
        <v>1000</v>
      </c>
      <c r="E66" s="74">
        <v>600</v>
      </c>
      <c r="F66" s="70" t="str">
        <f t="shared" si="0"/>
        <v>1000x600x100</v>
      </c>
      <c r="G66" s="431" t="s">
        <v>1300</v>
      </c>
      <c r="H66" s="442" t="s">
        <v>784</v>
      </c>
      <c r="I66" s="67" t="s">
        <v>1</v>
      </c>
      <c r="J66" s="65" t="str">
        <f t="shared" si="60"/>
        <v>B</v>
      </c>
      <c r="K66" s="64" t="str">
        <f t="shared" si="60"/>
        <v>B</v>
      </c>
      <c r="L66" s="64" t="str">
        <f t="shared" si="60"/>
        <v>B</v>
      </c>
      <c r="M66" s="63" t="str">
        <f t="shared" si="60"/>
        <v>B</v>
      </c>
      <c r="N66" s="62">
        <v>2</v>
      </c>
      <c r="O66" s="55">
        <f t="shared" si="2"/>
        <v>1.2</v>
      </c>
      <c r="P66" s="54">
        <f t="shared" si="3"/>
        <v>0.12</v>
      </c>
      <c r="Q66" s="53">
        <f t="shared" si="4"/>
        <v>13.2</v>
      </c>
      <c r="R66" s="161"/>
      <c r="S66" s="59"/>
      <c r="T66" s="160"/>
      <c r="U66" s="158"/>
      <c r="V66" s="159"/>
      <c r="W66" s="158"/>
      <c r="X66" s="158"/>
      <c r="Y66" s="157"/>
      <c r="Z66" s="57">
        <v>676</v>
      </c>
      <c r="AA66" s="56" t="s">
        <v>3</v>
      </c>
      <c r="AB66" s="55">
        <f t="shared" si="53"/>
        <v>811.19999999999993</v>
      </c>
      <c r="AC66" s="54">
        <f t="shared" si="54"/>
        <v>81.11999999999999</v>
      </c>
      <c r="AD66" s="53">
        <f t="shared" si="55"/>
        <v>8923.1999999999989</v>
      </c>
      <c r="AE66" s="406" t="s">
        <v>205</v>
      </c>
      <c r="AF66" s="51">
        <f t="shared" si="16"/>
        <v>455</v>
      </c>
      <c r="AG66" s="50" t="s">
        <v>1</v>
      </c>
      <c r="AH66" s="49">
        <f t="shared" si="6"/>
        <v>546</v>
      </c>
      <c r="AI66" s="48">
        <f t="shared" si="7"/>
        <v>54.6</v>
      </c>
      <c r="AJ66" s="47">
        <f t="shared" si="8"/>
        <v>6006</v>
      </c>
      <c r="AK66" s="46" t="s">
        <v>783</v>
      </c>
      <c r="AL66" s="45"/>
      <c r="AM66" s="44">
        <f t="shared" si="9"/>
        <v>996</v>
      </c>
      <c r="AN66" s="43">
        <f t="shared" si="57"/>
        <v>1195.2</v>
      </c>
      <c r="AO66" s="42">
        <f t="shared" si="44"/>
        <v>9960</v>
      </c>
      <c r="AP66" s="41">
        <f t="shared" si="58"/>
        <v>11952</v>
      </c>
      <c r="AQ66" s="108"/>
      <c r="AR66" s="108"/>
      <c r="AS66" s="108"/>
      <c r="AT66" s="66" t="str">
        <f t="shared" si="13"/>
        <v>278310</v>
      </c>
      <c r="AU66" s="66">
        <v>110</v>
      </c>
      <c r="AV66" s="40">
        <v>9960</v>
      </c>
      <c r="AW66" s="40">
        <f t="shared" si="14"/>
        <v>996</v>
      </c>
    </row>
    <row r="67" spans="1:49" x14ac:dyDescent="0.3">
      <c r="A67" s="73" t="s">
        <v>1454</v>
      </c>
      <c r="B67" s="72" t="s">
        <v>782</v>
      </c>
      <c r="C67" s="72">
        <v>100</v>
      </c>
      <c r="D67" s="74">
        <v>1000</v>
      </c>
      <c r="E67" s="74">
        <v>600</v>
      </c>
      <c r="F67" s="72" t="str">
        <f t="shared" si="0"/>
        <v>1000x600x100</v>
      </c>
      <c r="G67" s="431" t="s">
        <v>1481</v>
      </c>
      <c r="H67" s="442" t="s">
        <v>1479</v>
      </c>
      <c r="I67" s="67" t="s">
        <v>109</v>
      </c>
      <c r="J67" s="65" t="str">
        <f t="shared" si="60"/>
        <v>C</v>
      </c>
      <c r="K67" s="64"/>
      <c r="L67" s="64"/>
      <c r="M67" s="63"/>
      <c r="N67" s="62">
        <v>2</v>
      </c>
      <c r="O67" s="55">
        <f t="shared" si="2"/>
        <v>1.2</v>
      </c>
      <c r="P67" s="54">
        <f t="shared" si="3"/>
        <v>0.12</v>
      </c>
      <c r="Q67" s="53">
        <f t="shared" si="4"/>
        <v>13.2</v>
      </c>
      <c r="R67" s="57">
        <v>24</v>
      </c>
      <c r="S67" s="59">
        <v>2</v>
      </c>
      <c r="T67" s="171">
        <f t="shared" ref="T67:T68" si="61">R67*N67</f>
        <v>48</v>
      </c>
      <c r="U67" s="55">
        <f t="shared" ref="U67:U68" si="62">O67*R67</f>
        <v>28.799999999999997</v>
      </c>
      <c r="V67" s="54">
        <f t="shared" ref="V67:V68" si="63">P67*R67</f>
        <v>2.88</v>
      </c>
      <c r="W67" s="55">
        <f>AU67*V67</f>
        <v>316.8</v>
      </c>
      <c r="X67" s="55" t="s">
        <v>381</v>
      </c>
      <c r="Y67" s="170">
        <f>R67/S67*N67*C67+140</f>
        <v>2540</v>
      </c>
      <c r="Z67" s="155">
        <f t="shared" ref="Z67:Z68" si="64">AA67*R67</f>
        <v>624</v>
      </c>
      <c r="AA67" s="59">
        <v>26</v>
      </c>
      <c r="AB67" s="55">
        <f t="shared" si="53"/>
        <v>748.8</v>
      </c>
      <c r="AC67" s="54">
        <f t="shared" si="54"/>
        <v>74.88</v>
      </c>
      <c r="AD67" s="53">
        <f t="shared" si="55"/>
        <v>8236.8000000000011</v>
      </c>
      <c r="AE67" s="154" t="s">
        <v>134</v>
      </c>
      <c r="AF67" s="51">
        <f t="shared" si="16"/>
        <v>29</v>
      </c>
      <c r="AG67" s="50" t="s">
        <v>137</v>
      </c>
      <c r="AH67" s="49">
        <f t="shared" si="6"/>
        <v>835.19999999999993</v>
      </c>
      <c r="AI67" s="48">
        <f t="shared" si="7"/>
        <v>83.52</v>
      </c>
      <c r="AJ67" s="47">
        <f t="shared" si="8"/>
        <v>9187.2000000000007</v>
      </c>
      <c r="AK67" s="46" t="s">
        <v>783</v>
      </c>
      <c r="AL67" s="360" t="s">
        <v>1682</v>
      </c>
      <c r="AM67" s="44">
        <f t="shared" si="9"/>
        <v>996</v>
      </c>
      <c r="AN67" s="43">
        <f t="shared" si="57"/>
        <v>1195.2</v>
      </c>
      <c r="AO67" s="42">
        <f t="shared" si="44"/>
        <v>9960</v>
      </c>
      <c r="AP67" s="41">
        <f t="shared" si="58"/>
        <v>11952</v>
      </c>
      <c r="AQ67" s="108"/>
      <c r="AR67" s="108"/>
      <c r="AS67" s="108"/>
      <c r="AT67" s="66" t="str">
        <f t="shared" si="13"/>
        <v>278317</v>
      </c>
      <c r="AU67" s="66">
        <v>110</v>
      </c>
      <c r="AV67" s="40">
        <v>9960</v>
      </c>
      <c r="AW67" s="40">
        <f t="shared" si="14"/>
        <v>996</v>
      </c>
    </row>
    <row r="68" spans="1:49" x14ac:dyDescent="0.3">
      <c r="A68" s="73" t="s">
        <v>1454</v>
      </c>
      <c r="B68" s="72" t="s">
        <v>782</v>
      </c>
      <c r="C68" s="72">
        <v>100</v>
      </c>
      <c r="D68" s="74">
        <v>1000</v>
      </c>
      <c r="E68" s="74">
        <v>600</v>
      </c>
      <c r="F68" s="72" t="str">
        <f t="shared" si="0"/>
        <v>1000x600x100</v>
      </c>
      <c r="G68" s="431" t="s">
        <v>1482</v>
      </c>
      <c r="H68" s="442" t="s">
        <v>1480</v>
      </c>
      <c r="I68" s="67" t="s">
        <v>109</v>
      </c>
      <c r="J68" s="65"/>
      <c r="K68" s="64" t="str">
        <f t="shared" ref="K68:L68" si="65">$AE68</f>
        <v>C</v>
      </c>
      <c r="L68" s="64" t="str">
        <f t="shared" si="65"/>
        <v>C</v>
      </c>
      <c r="M68" s="63"/>
      <c r="N68" s="62">
        <v>2</v>
      </c>
      <c r="O68" s="55">
        <f t="shared" si="2"/>
        <v>1.2</v>
      </c>
      <c r="P68" s="54">
        <f t="shared" si="3"/>
        <v>0.12</v>
      </c>
      <c r="Q68" s="53">
        <f t="shared" si="4"/>
        <v>13.2</v>
      </c>
      <c r="R68" s="57">
        <v>48</v>
      </c>
      <c r="S68" s="59">
        <v>4</v>
      </c>
      <c r="T68" s="171">
        <f t="shared" si="61"/>
        <v>96</v>
      </c>
      <c r="U68" s="55">
        <f t="shared" si="62"/>
        <v>57.599999999999994</v>
      </c>
      <c r="V68" s="54">
        <f t="shared" si="63"/>
        <v>5.76</v>
      </c>
      <c r="W68" s="55">
        <f>AU68*V68</f>
        <v>633.6</v>
      </c>
      <c r="X68" s="55" t="s">
        <v>198</v>
      </c>
      <c r="Y68" s="170">
        <f>R68/S68*N68*C68+140</f>
        <v>2540</v>
      </c>
      <c r="Z68" s="155">
        <f t="shared" si="64"/>
        <v>624</v>
      </c>
      <c r="AA68" s="59">
        <v>13</v>
      </c>
      <c r="AB68" s="55">
        <f t="shared" si="53"/>
        <v>748.8</v>
      </c>
      <c r="AC68" s="54">
        <f t="shared" si="54"/>
        <v>74.88</v>
      </c>
      <c r="AD68" s="53">
        <f t="shared" si="55"/>
        <v>8236.8000000000011</v>
      </c>
      <c r="AE68" s="154" t="s">
        <v>134</v>
      </c>
      <c r="AF68" s="51">
        <f t="shared" si="16"/>
        <v>15</v>
      </c>
      <c r="AG68" s="50" t="s">
        <v>137</v>
      </c>
      <c r="AH68" s="49">
        <f t="shared" si="6"/>
        <v>863.99999999999989</v>
      </c>
      <c r="AI68" s="48">
        <f t="shared" si="7"/>
        <v>86.399999999999991</v>
      </c>
      <c r="AJ68" s="47">
        <f t="shared" si="8"/>
        <v>9504</v>
      </c>
      <c r="AK68" s="46" t="s">
        <v>783</v>
      </c>
      <c r="AL68" s="360" t="s">
        <v>1679</v>
      </c>
      <c r="AM68" s="44">
        <f t="shared" si="9"/>
        <v>996</v>
      </c>
      <c r="AN68" s="43">
        <f t="shared" ref="AN68" si="66">ROUND(AM68*1.2,2)</f>
        <v>1195.2</v>
      </c>
      <c r="AO68" s="42">
        <f t="shared" si="44"/>
        <v>9960</v>
      </c>
      <c r="AP68" s="41">
        <f t="shared" ref="AP68" si="67">ROUND(AO68*1.2,2)</f>
        <v>11952</v>
      </c>
      <c r="AQ68" s="108"/>
      <c r="AR68" s="108"/>
      <c r="AS68" s="108"/>
      <c r="AT68" s="66" t="str">
        <f t="shared" si="13"/>
        <v>278510</v>
      </c>
      <c r="AU68" s="66">
        <v>110</v>
      </c>
      <c r="AV68" s="40">
        <v>9960</v>
      </c>
      <c r="AW68" s="40">
        <f t="shared" si="14"/>
        <v>996</v>
      </c>
    </row>
    <row r="69" spans="1:49" x14ac:dyDescent="0.3">
      <c r="A69" s="73" t="s">
        <v>1454</v>
      </c>
      <c r="B69" s="72" t="s">
        <v>782</v>
      </c>
      <c r="C69" s="180">
        <v>150</v>
      </c>
      <c r="D69" s="74">
        <v>1000</v>
      </c>
      <c r="E69" s="74">
        <v>600</v>
      </c>
      <c r="F69" s="70" t="str">
        <f t="shared" si="0"/>
        <v>1000x600x150</v>
      </c>
      <c r="G69" s="431" t="s">
        <v>1301</v>
      </c>
      <c r="H69" s="442" t="s">
        <v>781</v>
      </c>
      <c r="I69" s="67" t="s">
        <v>1</v>
      </c>
      <c r="J69" s="65" t="str">
        <f t="shared" ref="J69:M69" si="68">$AE69</f>
        <v>C</v>
      </c>
      <c r="K69" s="64" t="str">
        <f t="shared" si="68"/>
        <v>C</v>
      </c>
      <c r="L69" s="64" t="str">
        <f t="shared" si="68"/>
        <v>C</v>
      </c>
      <c r="M69" s="63" t="str">
        <f t="shared" si="68"/>
        <v>C</v>
      </c>
      <c r="N69" s="62">
        <v>2</v>
      </c>
      <c r="O69" s="55">
        <f t="shared" si="2"/>
        <v>1.2</v>
      </c>
      <c r="P69" s="54">
        <f t="shared" si="3"/>
        <v>0.18</v>
      </c>
      <c r="Q69" s="53">
        <f t="shared" si="4"/>
        <v>19.8</v>
      </c>
      <c r="R69" s="161"/>
      <c r="S69" s="59"/>
      <c r="T69" s="160"/>
      <c r="U69" s="158"/>
      <c r="V69" s="159"/>
      <c r="W69" s="158"/>
      <c r="X69" s="158"/>
      <c r="Y69" s="157"/>
      <c r="Z69" s="57">
        <v>416</v>
      </c>
      <c r="AA69" s="56" t="s">
        <v>3</v>
      </c>
      <c r="AB69" s="55">
        <f t="shared" ref="AB69:AB86" si="69">IF($AA69="--",$Z69*O69,$AA69*U69)</f>
        <v>499.2</v>
      </c>
      <c r="AC69" s="54">
        <f t="shared" ref="AC69:AC86" si="70">IF($AA69="--",$Z69*P69,$AA69*V69)</f>
        <v>74.88</v>
      </c>
      <c r="AD69" s="53">
        <f t="shared" ref="AD69:AD86" si="71">IF($AA69="--",$Z69*Q69,$AA69*W69)</f>
        <v>8236.8000000000011</v>
      </c>
      <c r="AE69" s="154" t="s">
        <v>134</v>
      </c>
      <c r="AF69" s="51">
        <f t="shared" si="16"/>
        <v>455</v>
      </c>
      <c r="AG69" s="50" t="s">
        <v>1</v>
      </c>
      <c r="AH69" s="49">
        <f t="shared" si="6"/>
        <v>546</v>
      </c>
      <c r="AI69" s="48">
        <f t="shared" si="7"/>
        <v>81.899999999999991</v>
      </c>
      <c r="AJ69" s="47">
        <f t="shared" si="8"/>
        <v>9009</v>
      </c>
      <c r="AK69" s="46" t="s">
        <v>780</v>
      </c>
      <c r="AL69" s="45"/>
      <c r="AM69" s="44">
        <f t="shared" si="9"/>
        <v>1494</v>
      </c>
      <c r="AN69" s="43">
        <f t="shared" si="57"/>
        <v>1792.8</v>
      </c>
      <c r="AO69" s="42">
        <f t="shared" si="44"/>
        <v>9960</v>
      </c>
      <c r="AP69" s="41">
        <f t="shared" si="58"/>
        <v>11952</v>
      </c>
      <c r="AQ69" s="108"/>
      <c r="AR69" s="108"/>
      <c r="AS69" s="108"/>
      <c r="AT69" s="66" t="str">
        <f t="shared" si="13"/>
        <v>278313</v>
      </c>
      <c r="AU69" s="66">
        <v>110</v>
      </c>
      <c r="AV69" s="40">
        <v>9960</v>
      </c>
      <c r="AW69" s="40">
        <f t="shared" si="14"/>
        <v>1494</v>
      </c>
    </row>
    <row r="70" spans="1:49" x14ac:dyDescent="0.3">
      <c r="A70" s="73" t="s">
        <v>1454</v>
      </c>
      <c r="B70" s="70" t="s">
        <v>774</v>
      </c>
      <c r="C70" s="70">
        <v>25</v>
      </c>
      <c r="D70" s="71">
        <v>1000</v>
      </c>
      <c r="E70" s="71">
        <v>600</v>
      </c>
      <c r="F70" s="70" t="str">
        <f t="shared" si="0"/>
        <v>1000x600x25</v>
      </c>
      <c r="G70" s="432" t="s">
        <v>1704</v>
      </c>
      <c r="H70" s="442" t="s">
        <v>1703</v>
      </c>
      <c r="I70" s="67" t="s">
        <v>1</v>
      </c>
      <c r="J70" s="65"/>
      <c r="K70" s="64"/>
      <c r="L70" s="64"/>
      <c r="M70" s="63" t="s">
        <v>1757</v>
      </c>
      <c r="N70" s="62">
        <v>8</v>
      </c>
      <c r="O70" s="55">
        <f t="shared" si="2"/>
        <v>4.8</v>
      </c>
      <c r="P70" s="54">
        <f t="shared" si="3"/>
        <v>0.12</v>
      </c>
      <c r="Q70" s="53">
        <f t="shared" si="4"/>
        <v>18</v>
      </c>
      <c r="R70" s="186"/>
      <c r="S70" s="185"/>
      <c r="T70" s="184"/>
      <c r="U70" s="182"/>
      <c r="V70" s="183"/>
      <c r="W70" s="182"/>
      <c r="X70" s="182"/>
      <c r="Y70" s="181"/>
      <c r="Z70" s="57">
        <v>676</v>
      </c>
      <c r="AA70" s="56" t="s">
        <v>3</v>
      </c>
      <c r="AB70" s="55">
        <f t="shared" si="69"/>
        <v>3244.7999999999997</v>
      </c>
      <c r="AC70" s="54">
        <f t="shared" si="70"/>
        <v>81.11999999999999</v>
      </c>
      <c r="AD70" s="53">
        <f t="shared" si="71"/>
        <v>12168</v>
      </c>
      <c r="AE70" s="154" t="s">
        <v>134</v>
      </c>
      <c r="AF70" s="51">
        <f t="shared" si="16"/>
        <v>500</v>
      </c>
      <c r="AG70" s="50" t="s">
        <v>1</v>
      </c>
      <c r="AH70" s="49">
        <f t="shared" si="6"/>
        <v>2400</v>
      </c>
      <c r="AI70" s="48">
        <f t="shared" si="7"/>
        <v>60</v>
      </c>
      <c r="AJ70" s="47">
        <f t="shared" si="8"/>
        <v>9000</v>
      </c>
      <c r="AK70" s="46" t="s">
        <v>1705</v>
      </c>
      <c r="AL70" s="45"/>
      <c r="AM70" s="44">
        <f t="shared" si="9"/>
        <v>302</v>
      </c>
      <c r="AN70" s="43">
        <f t="shared" si="57"/>
        <v>362.4</v>
      </c>
      <c r="AO70" s="42">
        <f t="shared" si="44"/>
        <v>12080</v>
      </c>
      <c r="AP70" s="41">
        <f t="shared" si="58"/>
        <v>14496</v>
      </c>
      <c r="AQ70" s="108"/>
      <c r="AR70" s="108"/>
      <c r="AS70" s="108"/>
      <c r="AT70" s="66" t="str">
        <f t="shared" si="13"/>
        <v>89659</v>
      </c>
      <c r="AU70" s="66">
        <v>150</v>
      </c>
      <c r="AV70" s="40">
        <v>12080</v>
      </c>
      <c r="AW70" s="40">
        <f t="shared" si="14"/>
        <v>302</v>
      </c>
    </row>
    <row r="71" spans="1:49" x14ac:dyDescent="0.3">
      <c r="A71" s="73" t="s">
        <v>1454</v>
      </c>
      <c r="B71" s="72" t="s">
        <v>774</v>
      </c>
      <c r="C71" s="180">
        <v>50</v>
      </c>
      <c r="D71" s="74">
        <v>1000</v>
      </c>
      <c r="E71" s="74">
        <v>600</v>
      </c>
      <c r="F71" s="70" t="str">
        <f t="shared" si="0"/>
        <v>1000x600x50</v>
      </c>
      <c r="G71" s="431" t="s">
        <v>1373</v>
      </c>
      <c r="H71" s="442" t="s">
        <v>779</v>
      </c>
      <c r="I71" s="67" t="s">
        <v>1</v>
      </c>
      <c r="J71" s="65" t="str">
        <f t="shared" ref="J71:M80" si="72">$AE71</f>
        <v>C</v>
      </c>
      <c r="K71" s="64" t="str">
        <f t="shared" si="72"/>
        <v>C</v>
      </c>
      <c r="L71" s="64" t="str">
        <f t="shared" si="72"/>
        <v>C</v>
      </c>
      <c r="M71" s="63" t="str">
        <f t="shared" si="72"/>
        <v>C</v>
      </c>
      <c r="N71" s="62">
        <v>4</v>
      </c>
      <c r="O71" s="55">
        <f t="shared" si="2"/>
        <v>2.4</v>
      </c>
      <c r="P71" s="54">
        <f t="shared" si="3"/>
        <v>0.12</v>
      </c>
      <c r="Q71" s="53">
        <f t="shared" si="4"/>
        <v>16.2</v>
      </c>
      <c r="R71" s="161"/>
      <c r="S71" s="59"/>
      <c r="T71" s="160"/>
      <c r="U71" s="158"/>
      <c r="V71" s="159"/>
      <c r="W71" s="158"/>
      <c r="X71" s="158"/>
      <c r="Y71" s="157"/>
      <c r="Z71" s="57">
        <v>676</v>
      </c>
      <c r="AA71" s="56" t="s">
        <v>3</v>
      </c>
      <c r="AB71" s="55">
        <f t="shared" si="69"/>
        <v>1622.3999999999999</v>
      </c>
      <c r="AC71" s="54">
        <f t="shared" si="70"/>
        <v>81.11999999999999</v>
      </c>
      <c r="AD71" s="53">
        <f t="shared" si="71"/>
        <v>10951.199999999999</v>
      </c>
      <c r="AE71" s="154" t="s">
        <v>134</v>
      </c>
      <c r="AF71" s="51">
        <f t="shared" si="16"/>
        <v>556</v>
      </c>
      <c r="AG71" s="50" t="s">
        <v>1</v>
      </c>
      <c r="AH71" s="49">
        <f t="shared" si="6"/>
        <v>1334.3999999999999</v>
      </c>
      <c r="AI71" s="48">
        <f t="shared" si="7"/>
        <v>66.72</v>
      </c>
      <c r="AJ71" s="47">
        <f t="shared" si="8"/>
        <v>9007.1999999999989</v>
      </c>
      <c r="AK71" s="46" t="s">
        <v>778</v>
      </c>
      <c r="AL71" s="45"/>
      <c r="AM71" s="44">
        <f t="shared" si="9"/>
        <v>604</v>
      </c>
      <c r="AN71" s="43">
        <f t="shared" si="57"/>
        <v>724.8</v>
      </c>
      <c r="AO71" s="42">
        <f t="shared" si="44"/>
        <v>12080</v>
      </c>
      <c r="AP71" s="41">
        <f t="shared" si="58"/>
        <v>14496</v>
      </c>
      <c r="AQ71" s="108"/>
      <c r="AR71" s="108"/>
      <c r="AS71" s="108"/>
      <c r="AT71" s="66" t="str">
        <f t="shared" si="13"/>
        <v>281403</v>
      </c>
      <c r="AU71" s="66">
        <v>135</v>
      </c>
      <c r="AV71" s="40">
        <v>12080</v>
      </c>
      <c r="AW71" s="40">
        <f t="shared" si="14"/>
        <v>604</v>
      </c>
    </row>
    <row r="72" spans="1:49" x14ac:dyDescent="0.3">
      <c r="A72" s="73" t="s">
        <v>1454</v>
      </c>
      <c r="B72" s="72" t="s">
        <v>774</v>
      </c>
      <c r="C72" s="180">
        <v>80</v>
      </c>
      <c r="D72" s="74">
        <v>1000</v>
      </c>
      <c r="E72" s="74">
        <v>600</v>
      </c>
      <c r="F72" s="70" t="str">
        <f t="shared" si="0"/>
        <v>1000x600x80</v>
      </c>
      <c r="G72" s="431" t="s">
        <v>1374</v>
      </c>
      <c r="H72" s="442" t="s">
        <v>777</v>
      </c>
      <c r="I72" s="67" t="s">
        <v>1</v>
      </c>
      <c r="J72" s="65" t="str">
        <f t="shared" si="72"/>
        <v>C</v>
      </c>
      <c r="K72" s="64" t="str">
        <f t="shared" si="72"/>
        <v>C</v>
      </c>
      <c r="L72" s="64" t="str">
        <f t="shared" si="72"/>
        <v>C</v>
      </c>
      <c r="M72" s="63" t="str">
        <f t="shared" si="72"/>
        <v>C</v>
      </c>
      <c r="N72" s="62">
        <v>3</v>
      </c>
      <c r="O72" s="55">
        <f t="shared" si="2"/>
        <v>1.8</v>
      </c>
      <c r="P72" s="54">
        <f t="shared" si="3"/>
        <v>0.14399999999999999</v>
      </c>
      <c r="Q72" s="53">
        <f t="shared" si="4"/>
        <v>19.439999999999998</v>
      </c>
      <c r="R72" s="161"/>
      <c r="S72" s="59"/>
      <c r="T72" s="160"/>
      <c r="U72" s="158"/>
      <c r="V72" s="159"/>
      <c r="W72" s="158"/>
      <c r="X72" s="158"/>
      <c r="Y72" s="157"/>
      <c r="Z72" s="57">
        <v>572</v>
      </c>
      <c r="AA72" s="56" t="s">
        <v>3</v>
      </c>
      <c r="AB72" s="55">
        <f t="shared" si="69"/>
        <v>1029.6000000000001</v>
      </c>
      <c r="AC72" s="54">
        <f t="shared" si="70"/>
        <v>82.367999999999995</v>
      </c>
      <c r="AD72" s="53">
        <f t="shared" si="71"/>
        <v>11119.679999999998</v>
      </c>
      <c r="AE72" s="154" t="s">
        <v>134</v>
      </c>
      <c r="AF72" s="51">
        <f t="shared" si="16"/>
        <v>463</v>
      </c>
      <c r="AG72" s="50" t="s">
        <v>1</v>
      </c>
      <c r="AH72" s="49">
        <f t="shared" si="6"/>
        <v>833.4</v>
      </c>
      <c r="AI72" s="48">
        <f t="shared" si="7"/>
        <v>66.671999999999997</v>
      </c>
      <c r="AJ72" s="47">
        <f t="shared" si="8"/>
        <v>9000.7199999999993</v>
      </c>
      <c r="AK72" s="348" t="s">
        <v>1421</v>
      </c>
      <c r="AL72" s="45"/>
      <c r="AM72" s="44">
        <f t="shared" si="9"/>
        <v>966.4</v>
      </c>
      <c r="AN72" s="43">
        <f t="shared" si="57"/>
        <v>1159.68</v>
      </c>
      <c r="AO72" s="42">
        <f t="shared" si="44"/>
        <v>12080</v>
      </c>
      <c r="AP72" s="41">
        <f t="shared" si="58"/>
        <v>14496</v>
      </c>
      <c r="AQ72" s="108"/>
      <c r="AR72" s="108"/>
      <c r="AS72" s="108"/>
      <c r="AT72" s="66" t="str">
        <f t="shared" si="13"/>
        <v>281570</v>
      </c>
      <c r="AU72" s="66">
        <v>135</v>
      </c>
      <c r="AV72" s="40">
        <v>12080</v>
      </c>
      <c r="AW72" s="40">
        <f t="shared" si="14"/>
        <v>966.4</v>
      </c>
    </row>
    <row r="73" spans="1:49" x14ac:dyDescent="0.3">
      <c r="A73" s="73" t="s">
        <v>1454</v>
      </c>
      <c r="B73" s="72" t="s">
        <v>774</v>
      </c>
      <c r="C73" s="180">
        <v>100</v>
      </c>
      <c r="D73" s="74">
        <v>1000</v>
      </c>
      <c r="E73" s="74">
        <v>600</v>
      </c>
      <c r="F73" s="70" t="str">
        <f t="shared" si="0"/>
        <v>1000x600x100</v>
      </c>
      <c r="G73" s="431" t="s">
        <v>1375</v>
      </c>
      <c r="H73" s="442" t="s">
        <v>776</v>
      </c>
      <c r="I73" s="67" t="s">
        <v>1</v>
      </c>
      <c r="J73" s="65" t="str">
        <f t="shared" si="72"/>
        <v>C</v>
      </c>
      <c r="K73" s="64" t="str">
        <f t="shared" si="72"/>
        <v>C</v>
      </c>
      <c r="L73" s="64" t="str">
        <f t="shared" si="72"/>
        <v>C</v>
      </c>
      <c r="M73" s="63" t="str">
        <f t="shared" si="72"/>
        <v>C</v>
      </c>
      <c r="N73" s="62">
        <v>2</v>
      </c>
      <c r="O73" s="55">
        <f t="shared" si="2"/>
        <v>1.2</v>
      </c>
      <c r="P73" s="54">
        <f t="shared" si="3"/>
        <v>0.12</v>
      </c>
      <c r="Q73" s="53">
        <f t="shared" si="4"/>
        <v>16.2</v>
      </c>
      <c r="R73" s="161"/>
      <c r="S73" s="59"/>
      <c r="T73" s="160"/>
      <c r="U73" s="158"/>
      <c r="V73" s="159"/>
      <c r="W73" s="158"/>
      <c r="X73" s="158"/>
      <c r="Y73" s="157"/>
      <c r="Z73" s="57">
        <v>676</v>
      </c>
      <c r="AA73" s="56" t="s">
        <v>3</v>
      </c>
      <c r="AB73" s="55">
        <f t="shared" si="69"/>
        <v>811.19999999999993</v>
      </c>
      <c r="AC73" s="54">
        <f t="shared" si="70"/>
        <v>81.11999999999999</v>
      </c>
      <c r="AD73" s="53">
        <f t="shared" si="71"/>
        <v>10951.199999999999</v>
      </c>
      <c r="AE73" s="154" t="s">
        <v>134</v>
      </c>
      <c r="AF73" s="51">
        <f t="shared" si="16"/>
        <v>556</v>
      </c>
      <c r="AG73" s="50" t="s">
        <v>1</v>
      </c>
      <c r="AH73" s="49">
        <f t="shared" si="6"/>
        <v>667.19999999999993</v>
      </c>
      <c r="AI73" s="48">
        <f t="shared" si="7"/>
        <v>66.72</v>
      </c>
      <c r="AJ73" s="47">
        <f t="shared" si="8"/>
        <v>9007.1999999999989</v>
      </c>
      <c r="AK73" s="46" t="s">
        <v>775</v>
      </c>
      <c r="AL73" s="45"/>
      <c r="AM73" s="44">
        <f t="shared" si="9"/>
        <v>1208</v>
      </c>
      <c r="AN73" s="43">
        <f t="shared" si="57"/>
        <v>1449.6</v>
      </c>
      <c r="AO73" s="42">
        <f t="shared" si="44"/>
        <v>12080</v>
      </c>
      <c r="AP73" s="41">
        <f t="shared" si="58"/>
        <v>14496</v>
      </c>
      <c r="AQ73" s="108"/>
      <c r="AR73" s="108"/>
      <c r="AS73" s="108"/>
      <c r="AT73" s="66" t="str">
        <f t="shared" si="13"/>
        <v>281411</v>
      </c>
      <c r="AU73" s="66">
        <v>135</v>
      </c>
      <c r="AV73" s="40">
        <v>12080</v>
      </c>
      <c r="AW73" s="40">
        <f t="shared" si="14"/>
        <v>1208</v>
      </c>
    </row>
    <row r="74" spans="1:49" ht="15" thickBot="1" x14ac:dyDescent="0.35">
      <c r="A74" s="39" t="s">
        <v>1454</v>
      </c>
      <c r="B74" s="38" t="s">
        <v>774</v>
      </c>
      <c r="C74" s="358">
        <v>150</v>
      </c>
      <c r="D74" s="36">
        <v>1000</v>
      </c>
      <c r="E74" s="36">
        <v>600</v>
      </c>
      <c r="F74" s="35" t="str">
        <f t="shared" si="0"/>
        <v>1000x600x150</v>
      </c>
      <c r="G74" s="433" t="s">
        <v>1376</v>
      </c>
      <c r="H74" s="443" t="s">
        <v>772</v>
      </c>
      <c r="I74" s="33" t="s">
        <v>1</v>
      </c>
      <c r="J74" s="31" t="str">
        <f t="shared" si="72"/>
        <v>C</v>
      </c>
      <c r="K74" s="30" t="str">
        <f t="shared" si="72"/>
        <v>C</v>
      </c>
      <c r="L74" s="30" t="str">
        <f t="shared" si="72"/>
        <v>C</v>
      </c>
      <c r="M74" s="29" t="str">
        <f t="shared" si="72"/>
        <v>C</v>
      </c>
      <c r="N74" s="28">
        <v>2</v>
      </c>
      <c r="O74" s="23">
        <f t="shared" si="2"/>
        <v>1.2</v>
      </c>
      <c r="P74" s="22">
        <f t="shared" si="3"/>
        <v>0.18</v>
      </c>
      <c r="Q74" s="21">
        <f t="shared" si="4"/>
        <v>24.3</v>
      </c>
      <c r="R74" s="153"/>
      <c r="S74" s="27"/>
      <c r="T74" s="152"/>
      <c r="U74" s="150"/>
      <c r="V74" s="151"/>
      <c r="W74" s="150"/>
      <c r="X74" s="150"/>
      <c r="Y74" s="149"/>
      <c r="Z74" s="25">
        <v>416</v>
      </c>
      <c r="AA74" s="24" t="s">
        <v>3</v>
      </c>
      <c r="AB74" s="23">
        <f t="shared" si="69"/>
        <v>499.2</v>
      </c>
      <c r="AC74" s="22">
        <f t="shared" si="70"/>
        <v>74.88</v>
      </c>
      <c r="AD74" s="21">
        <f t="shared" si="71"/>
        <v>10108.800000000001</v>
      </c>
      <c r="AE74" s="148" t="s">
        <v>134</v>
      </c>
      <c r="AF74" s="19">
        <f t="shared" si="16"/>
        <v>371</v>
      </c>
      <c r="AG74" s="18" t="s">
        <v>1</v>
      </c>
      <c r="AH74" s="17">
        <f t="shared" si="6"/>
        <v>445.2</v>
      </c>
      <c r="AI74" s="16">
        <f t="shared" si="7"/>
        <v>66.78</v>
      </c>
      <c r="AJ74" s="15">
        <f t="shared" si="8"/>
        <v>9015.3000000000011</v>
      </c>
      <c r="AK74" s="14" t="s">
        <v>771</v>
      </c>
      <c r="AL74" s="13"/>
      <c r="AM74" s="12">
        <f t="shared" si="9"/>
        <v>1812</v>
      </c>
      <c r="AN74" s="11">
        <f t="shared" si="57"/>
        <v>2174.4</v>
      </c>
      <c r="AO74" s="10">
        <f t="shared" si="44"/>
        <v>12080</v>
      </c>
      <c r="AP74" s="9">
        <f t="shared" si="58"/>
        <v>14496</v>
      </c>
      <c r="AQ74" s="108"/>
      <c r="AR74" s="108"/>
      <c r="AS74" s="108"/>
      <c r="AT74" s="66" t="str">
        <f t="shared" si="13"/>
        <v>281500</v>
      </c>
      <c r="AU74" s="66">
        <v>135</v>
      </c>
      <c r="AV74" s="40">
        <v>12080</v>
      </c>
      <c r="AW74" s="40">
        <f t="shared" si="14"/>
        <v>1812</v>
      </c>
    </row>
    <row r="75" spans="1:49" ht="15" customHeight="1" x14ac:dyDescent="0.3">
      <c r="A75" s="107" t="s">
        <v>1464</v>
      </c>
      <c r="B75" s="105" t="s">
        <v>383</v>
      </c>
      <c r="C75" s="105">
        <v>50</v>
      </c>
      <c r="D75" s="106">
        <v>1000</v>
      </c>
      <c r="E75" s="106">
        <v>600</v>
      </c>
      <c r="F75" s="105" t="str">
        <f t="shared" si="0"/>
        <v>1000x600x50</v>
      </c>
      <c r="G75" s="427" t="s">
        <v>1512</v>
      </c>
      <c r="H75" s="438" t="s">
        <v>1643</v>
      </c>
      <c r="I75" s="192" t="s">
        <v>1</v>
      </c>
      <c r="J75" s="100" t="str">
        <f t="shared" si="72"/>
        <v>A</v>
      </c>
      <c r="K75" s="99" t="str">
        <f t="shared" si="72"/>
        <v>A</v>
      </c>
      <c r="L75" s="99" t="str">
        <f t="shared" si="72"/>
        <v>A</v>
      </c>
      <c r="M75" s="98" t="str">
        <f t="shared" si="72"/>
        <v>A</v>
      </c>
      <c r="N75" s="97">
        <v>4</v>
      </c>
      <c r="O75" s="90">
        <f t="shared" si="2"/>
        <v>2.4</v>
      </c>
      <c r="P75" s="89">
        <f t="shared" si="3"/>
        <v>0.12</v>
      </c>
      <c r="Q75" s="88">
        <f t="shared" si="4"/>
        <v>13.2</v>
      </c>
      <c r="R75" s="167"/>
      <c r="S75" s="94"/>
      <c r="T75" s="166"/>
      <c r="U75" s="164"/>
      <c r="V75" s="165"/>
      <c r="W75" s="164"/>
      <c r="X75" s="164"/>
      <c r="Y75" s="163"/>
      <c r="Z75" s="92">
        <v>676</v>
      </c>
      <c r="AA75" s="91" t="s">
        <v>3</v>
      </c>
      <c r="AB75" s="90">
        <f t="shared" si="69"/>
        <v>1622.3999999999999</v>
      </c>
      <c r="AC75" s="89">
        <f t="shared" si="70"/>
        <v>81.11999999999999</v>
      </c>
      <c r="AD75" s="88">
        <f t="shared" si="71"/>
        <v>8923.1999999999989</v>
      </c>
      <c r="AE75" s="87" t="s">
        <v>2</v>
      </c>
      <c r="AF75" s="86">
        <f t="shared" si="16"/>
        <v>1</v>
      </c>
      <c r="AG75" s="85" t="s">
        <v>1</v>
      </c>
      <c r="AH75" s="84">
        <f t="shared" si="6"/>
        <v>2.4</v>
      </c>
      <c r="AI75" s="83">
        <f t="shared" si="7"/>
        <v>0.12</v>
      </c>
      <c r="AJ75" s="82">
        <f t="shared" si="8"/>
        <v>13.2</v>
      </c>
      <c r="AK75" s="81" t="s">
        <v>386</v>
      </c>
      <c r="AL75" s="80"/>
      <c r="AM75" s="79">
        <f t="shared" si="9"/>
        <v>468</v>
      </c>
      <c r="AN75" s="78">
        <f t="shared" ref="AN75:AN111" si="73">ROUND(AM75*1.2,2)</f>
        <v>561.6</v>
      </c>
      <c r="AO75" s="77">
        <f t="shared" ref="AO75:AO106" si="74">ROUND(AV75*(1-$AP$10),2)</f>
        <v>9360</v>
      </c>
      <c r="AP75" s="76">
        <f t="shared" ref="AP75:AP111" si="75">ROUND(AO75*1.2,2)</f>
        <v>11232</v>
      </c>
      <c r="AQ75" s="108"/>
      <c r="AR75" s="108"/>
      <c r="AS75" s="108"/>
      <c r="AT75" s="66" t="str">
        <f t="shared" si="13"/>
        <v>305882</v>
      </c>
      <c r="AU75" s="66">
        <v>110</v>
      </c>
      <c r="AV75" s="40">
        <v>9360</v>
      </c>
      <c r="AW75" s="40">
        <f t="shared" si="14"/>
        <v>468</v>
      </c>
    </row>
    <row r="76" spans="1:49" ht="15" customHeight="1" x14ac:dyDescent="0.3">
      <c r="A76" s="73" t="s">
        <v>1464</v>
      </c>
      <c r="B76" s="72" t="s">
        <v>383</v>
      </c>
      <c r="C76" s="72">
        <v>50</v>
      </c>
      <c r="D76" s="74">
        <v>1000</v>
      </c>
      <c r="E76" s="74">
        <v>600</v>
      </c>
      <c r="F76" s="72" t="str">
        <f t="shared" si="0"/>
        <v>1000x600x50</v>
      </c>
      <c r="G76" s="428" t="s">
        <v>1513</v>
      </c>
      <c r="H76" s="439" t="s">
        <v>1644</v>
      </c>
      <c r="I76" s="173" t="s">
        <v>109</v>
      </c>
      <c r="J76" s="65" t="str">
        <f t="shared" si="72"/>
        <v>A</v>
      </c>
      <c r="K76" s="64" t="str">
        <f t="shared" si="72"/>
        <v>A</v>
      </c>
      <c r="L76" s="64" t="str">
        <f t="shared" si="72"/>
        <v>A</v>
      </c>
      <c r="M76" s="63" t="str">
        <f t="shared" si="72"/>
        <v>A</v>
      </c>
      <c r="N76" s="62">
        <v>4</v>
      </c>
      <c r="O76" s="55">
        <f t="shared" si="2"/>
        <v>2.4</v>
      </c>
      <c r="P76" s="54">
        <f t="shared" si="3"/>
        <v>0.12</v>
      </c>
      <c r="Q76" s="53">
        <f t="shared" si="4"/>
        <v>13.2</v>
      </c>
      <c r="R76" s="172">
        <v>24</v>
      </c>
      <c r="S76" s="59">
        <v>2</v>
      </c>
      <c r="T76" s="171">
        <f>R76*N76</f>
        <v>96</v>
      </c>
      <c r="U76" s="55">
        <f>O76*R76</f>
        <v>57.599999999999994</v>
      </c>
      <c r="V76" s="54">
        <f>P76*R76</f>
        <v>2.88</v>
      </c>
      <c r="W76" s="55">
        <f>AU76*V76</f>
        <v>316.8</v>
      </c>
      <c r="X76" s="55" t="s">
        <v>381</v>
      </c>
      <c r="Y76" s="170">
        <f>R76/S76*N76*C76+140</f>
        <v>2540</v>
      </c>
      <c r="Z76" s="155">
        <f>AA76*R76</f>
        <v>624</v>
      </c>
      <c r="AA76" s="59">
        <v>26</v>
      </c>
      <c r="AB76" s="55">
        <f t="shared" si="69"/>
        <v>1497.6</v>
      </c>
      <c r="AC76" s="54">
        <f t="shared" si="70"/>
        <v>74.88</v>
      </c>
      <c r="AD76" s="53">
        <f t="shared" si="71"/>
        <v>8236.8000000000011</v>
      </c>
      <c r="AE76" s="52" t="s">
        <v>2</v>
      </c>
      <c r="AF76" s="51">
        <f t="shared" si="16"/>
        <v>1</v>
      </c>
      <c r="AG76" s="169" t="s">
        <v>137</v>
      </c>
      <c r="AH76" s="49">
        <f t="shared" si="6"/>
        <v>57.599999999999994</v>
      </c>
      <c r="AI76" s="48">
        <f t="shared" si="7"/>
        <v>2.88</v>
      </c>
      <c r="AJ76" s="47">
        <f t="shared" si="8"/>
        <v>316.8</v>
      </c>
      <c r="AK76" s="46" t="s">
        <v>386</v>
      </c>
      <c r="AL76" s="45" t="s">
        <v>385</v>
      </c>
      <c r="AM76" s="44">
        <f t="shared" si="9"/>
        <v>468</v>
      </c>
      <c r="AN76" s="43">
        <f t="shared" si="73"/>
        <v>561.6</v>
      </c>
      <c r="AO76" s="42">
        <f t="shared" si="74"/>
        <v>9360</v>
      </c>
      <c r="AP76" s="41">
        <f t="shared" si="75"/>
        <v>11232</v>
      </c>
      <c r="AQ76" s="108"/>
      <c r="AR76" s="108"/>
      <c r="AS76" s="108"/>
      <c r="AT76" s="66" t="str">
        <f t="shared" si="13"/>
        <v>305872</v>
      </c>
      <c r="AU76" s="66">
        <v>110</v>
      </c>
      <c r="AV76" s="40">
        <v>9360</v>
      </c>
      <c r="AW76" s="40">
        <f t="shared" si="14"/>
        <v>468</v>
      </c>
    </row>
    <row r="77" spans="1:49" ht="15" customHeight="1" x14ac:dyDescent="0.3">
      <c r="A77" s="73" t="s">
        <v>1464</v>
      </c>
      <c r="B77" s="72" t="s">
        <v>383</v>
      </c>
      <c r="C77" s="70">
        <v>100</v>
      </c>
      <c r="D77" s="74">
        <v>1000</v>
      </c>
      <c r="E77" s="74">
        <v>600</v>
      </c>
      <c r="F77" s="70" t="str">
        <f t="shared" si="0"/>
        <v>1000x600x100</v>
      </c>
      <c r="G77" s="428" t="s">
        <v>1514</v>
      </c>
      <c r="H77" s="439" t="s">
        <v>384</v>
      </c>
      <c r="I77" s="173" t="s">
        <v>1</v>
      </c>
      <c r="J77" s="65" t="str">
        <f t="shared" si="72"/>
        <v>A</v>
      </c>
      <c r="K77" s="64" t="str">
        <f t="shared" si="72"/>
        <v>A</v>
      </c>
      <c r="L77" s="64" t="str">
        <f t="shared" si="72"/>
        <v>A</v>
      </c>
      <c r="M77" s="63" t="str">
        <f t="shared" si="72"/>
        <v>A</v>
      </c>
      <c r="N77" s="62">
        <v>2</v>
      </c>
      <c r="O77" s="55">
        <f t="shared" si="2"/>
        <v>1.2</v>
      </c>
      <c r="P77" s="54">
        <f t="shared" si="3"/>
        <v>0.12</v>
      </c>
      <c r="Q77" s="53">
        <f t="shared" si="4"/>
        <v>11.4</v>
      </c>
      <c r="R77" s="161"/>
      <c r="S77" s="59"/>
      <c r="T77" s="160"/>
      <c r="U77" s="158"/>
      <c r="V77" s="159"/>
      <c r="W77" s="158"/>
      <c r="X77" s="158"/>
      <c r="Y77" s="157"/>
      <c r="Z77" s="57">
        <v>676</v>
      </c>
      <c r="AA77" s="56" t="s">
        <v>3</v>
      </c>
      <c r="AB77" s="55">
        <f t="shared" si="69"/>
        <v>811.19999999999993</v>
      </c>
      <c r="AC77" s="54">
        <f t="shared" si="70"/>
        <v>81.11999999999999</v>
      </c>
      <c r="AD77" s="53">
        <f t="shared" si="71"/>
        <v>7706.4000000000005</v>
      </c>
      <c r="AE77" s="52" t="s">
        <v>2</v>
      </c>
      <c r="AF77" s="51">
        <f t="shared" si="16"/>
        <v>1</v>
      </c>
      <c r="AG77" s="50" t="s">
        <v>1</v>
      </c>
      <c r="AH77" s="49">
        <f t="shared" si="6"/>
        <v>1.2</v>
      </c>
      <c r="AI77" s="48">
        <f t="shared" si="7"/>
        <v>0.12</v>
      </c>
      <c r="AJ77" s="47">
        <f t="shared" si="8"/>
        <v>11.4</v>
      </c>
      <c r="AK77" s="46" t="s">
        <v>380</v>
      </c>
      <c r="AL77" s="45"/>
      <c r="AM77" s="44">
        <f t="shared" si="9"/>
        <v>936</v>
      </c>
      <c r="AN77" s="43">
        <f t="shared" si="73"/>
        <v>1123.2</v>
      </c>
      <c r="AO77" s="42">
        <f t="shared" si="74"/>
        <v>9360</v>
      </c>
      <c r="AP77" s="41">
        <f t="shared" si="75"/>
        <v>11232</v>
      </c>
      <c r="AQ77" s="108"/>
      <c r="AR77" s="108"/>
      <c r="AS77" s="108"/>
      <c r="AT77" s="66" t="str">
        <f t="shared" si="13"/>
        <v>305883</v>
      </c>
      <c r="AU77" s="66">
        <v>95</v>
      </c>
      <c r="AV77" s="40">
        <v>9360</v>
      </c>
      <c r="AW77" s="40">
        <f t="shared" si="14"/>
        <v>936</v>
      </c>
    </row>
    <row r="78" spans="1:49" ht="15" customHeight="1" x14ac:dyDescent="0.3">
      <c r="A78" s="73" t="s">
        <v>1464</v>
      </c>
      <c r="B78" s="72" t="s">
        <v>383</v>
      </c>
      <c r="C78" s="72">
        <v>100</v>
      </c>
      <c r="D78" s="74">
        <v>1000</v>
      </c>
      <c r="E78" s="74">
        <v>600</v>
      </c>
      <c r="F78" s="72" t="str">
        <f t="shared" si="0"/>
        <v>1000x600x100</v>
      </c>
      <c r="G78" s="428" t="s">
        <v>1515</v>
      </c>
      <c r="H78" s="439" t="s">
        <v>1645</v>
      </c>
      <c r="I78" s="173" t="s">
        <v>109</v>
      </c>
      <c r="J78" s="65" t="str">
        <f t="shared" si="72"/>
        <v>A</v>
      </c>
      <c r="K78" s="64" t="str">
        <f t="shared" si="72"/>
        <v>A</v>
      </c>
      <c r="L78" s="64" t="str">
        <f t="shared" si="72"/>
        <v>A</v>
      </c>
      <c r="M78" s="63" t="str">
        <f t="shared" si="72"/>
        <v>A</v>
      </c>
      <c r="N78" s="62">
        <v>2</v>
      </c>
      <c r="O78" s="55">
        <f t="shared" si="2"/>
        <v>1.2</v>
      </c>
      <c r="P78" s="54">
        <f t="shared" si="3"/>
        <v>0.12</v>
      </c>
      <c r="Q78" s="53">
        <f t="shared" si="4"/>
        <v>11.4</v>
      </c>
      <c r="R78" s="172">
        <v>24</v>
      </c>
      <c r="S78" s="59">
        <v>2</v>
      </c>
      <c r="T78" s="171">
        <f>R78*N78</f>
        <v>48</v>
      </c>
      <c r="U78" s="55">
        <f>O78*R78</f>
        <v>28.799999999999997</v>
      </c>
      <c r="V78" s="54">
        <f>P78*R78</f>
        <v>2.88</v>
      </c>
      <c r="W78" s="55">
        <f>AU78*V78</f>
        <v>273.59999999999997</v>
      </c>
      <c r="X78" s="55" t="s">
        <v>381</v>
      </c>
      <c r="Y78" s="170">
        <f>R78/S78*N78*C78+140</f>
        <v>2540</v>
      </c>
      <c r="Z78" s="155">
        <f>AA78*R78</f>
        <v>624</v>
      </c>
      <c r="AA78" s="59">
        <v>26</v>
      </c>
      <c r="AB78" s="55">
        <f t="shared" si="69"/>
        <v>748.8</v>
      </c>
      <c r="AC78" s="54">
        <f t="shared" si="70"/>
        <v>74.88</v>
      </c>
      <c r="AD78" s="53">
        <f t="shared" si="71"/>
        <v>7113.5999999999995</v>
      </c>
      <c r="AE78" s="52" t="s">
        <v>2</v>
      </c>
      <c r="AF78" s="51">
        <f t="shared" si="16"/>
        <v>1</v>
      </c>
      <c r="AG78" s="169" t="s">
        <v>137</v>
      </c>
      <c r="AH78" s="49">
        <f t="shared" si="6"/>
        <v>28.799999999999997</v>
      </c>
      <c r="AI78" s="48">
        <f t="shared" si="7"/>
        <v>2.88</v>
      </c>
      <c r="AJ78" s="47">
        <f t="shared" si="8"/>
        <v>273.59999999999997</v>
      </c>
      <c r="AK78" s="46" t="s">
        <v>380</v>
      </c>
      <c r="AL78" s="45" t="s">
        <v>379</v>
      </c>
      <c r="AM78" s="44">
        <f t="shared" si="9"/>
        <v>936</v>
      </c>
      <c r="AN78" s="43">
        <f t="shared" si="73"/>
        <v>1123.2</v>
      </c>
      <c r="AO78" s="42">
        <f t="shared" si="74"/>
        <v>9360</v>
      </c>
      <c r="AP78" s="41">
        <f t="shared" si="75"/>
        <v>11232</v>
      </c>
      <c r="AQ78" s="108"/>
      <c r="AR78" s="108"/>
      <c r="AS78" s="108"/>
      <c r="AT78" s="66" t="str">
        <f t="shared" si="13"/>
        <v>305873</v>
      </c>
      <c r="AU78" s="66">
        <v>95</v>
      </c>
      <c r="AV78" s="40">
        <v>9360</v>
      </c>
      <c r="AW78" s="40">
        <f t="shared" si="14"/>
        <v>936</v>
      </c>
    </row>
    <row r="79" spans="1:49" ht="15" customHeight="1" x14ac:dyDescent="0.3">
      <c r="A79" s="73" t="s">
        <v>1457</v>
      </c>
      <c r="B79" s="70" t="s">
        <v>560</v>
      </c>
      <c r="C79" s="71">
        <v>100</v>
      </c>
      <c r="D79" s="71">
        <v>1000</v>
      </c>
      <c r="E79" s="71">
        <v>600</v>
      </c>
      <c r="F79" s="70" t="str">
        <f t="shared" si="0"/>
        <v>1000x600x100</v>
      </c>
      <c r="G79" s="431" t="s">
        <v>581</v>
      </c>
      <c r="H79" s="442" t="s">
        <v>580</v>
      </c>
      <c r="I79" s="67" t="s">
        <v>1</v>
      </c>
      <c r="J79" s="65" t="str">
        <f t="shared" si="72"/>
        <v>C</v>
      </c>
      <c r="K79" s="64"/>
      <c r="L79" s="64"/>
      <c r="M79" s="63"/>
      <c r="N79" s="62">
        <v>3</v>
      </c>
      <c r="O79" s="55">
        <f t="shared" si="2"/>
        <v>1.8</v>
      </c>
      <c r="P79" s="54">
        <f t="shared" si="3"/>
        <v>0.18</v>
      </c>
      <c r="Q79" s="53">
        <f t="shared" si="4"/>
        <v>20.88</v>
      </c>
      <c r="R79" s="161"/>
      <c r="S79" s="59"/>
      <c r="T79" s="160"/>
      <c r="U79" s="158"/>
      <c r="V79" s="159"/>
      <c r="W79" s="158"/>
      <c r="X79" s="158"/>
      <c r="Y79" s="157"/>
      <c r="Z79" s="57">
        <v>416</v>
      </c>
      <c r="AA79" s="56" t="s">
        <v>3</v>
      </c>
      <c r="AB79" s="55">
        <f t="shared" si="69"/>
        <v>748.80000000000007</v>
      </c>
      <c r="AC79" s="54">
        <f t="shared" si="70"/>
        <v>74.88</v>
      </c>
      <c r="AD79" s="53">
        <f t="shared" si="71"/>
        <v>8686.08</v>
      </c>
      <c r="AE79" s="154" t="s">
        <v>134</v>
      </c>
      <c r="AF79" s="51">
        <f t="shared" si="16"/>
        <v>432</v>
      </c>
      <c r="AG79" s="50" t="s">
        <v>1</v>
      </c>
      <c r="AH79" s="49">
        <f t="shared" si="6"/>
        <v>777.6</v>
      </c>
      <c r="AI79" s="48">
        <f t="shared" si="7"/>
        <v>77.759999999999991</v>
      </c>
      <c r="AJ79" s="47">
        <f t="shared" si="8"/>
        <v>9020.16</v>
      </c>
      <c r="AK79" s="46" t="s">
        <v>577</v>
      </c>
      <c r="AL79" s="45"/>
      <c r="AM79" s="44">
        <f t="shared" si="9"/>
        <v>1292</v>
      </c>
      <c r="AN79" s="43">
        <f t="shared" si="73"/>
        <v>1550.4</v>
      </c>
      <c r="AO79" s="42">
        <f t="shared" si="74"/>
        <v>12920</v>
      </c>
      <c r="AP79" s="41">
        <f t="shared" si="75"/>
        <v>15504</v>
      </c>
      <c r="AQ79" s="108"/>
      <c r="AR79" s="108"/>
      <c r="AS79" s="108"/>
      <c r="AT79" s="66" t="str">
        <f t="shared" si="13"/>
        <v>239432</v>
      </c>
      <c r="AU79" s="66">
        <v>116</v>
      </c>
      <c r="AV79" s="40">
        <v>12920</v>
      </c>
      <c r="AW79" s="40">
        <f t="shared" si="14"/>
        <v>1292</v>
      </c>
    </row>
    <row r="80" spans="1:49" ht="15" customHeight="1" x14ac:dyDescent="0.3">
      <c r="A80" s="73" t="s">
        <v>1457</v>
      </c>
      <c r="B80" s="72" t="s">
        <v>560</v>
      </c>
      <c r="C80" s="74">
        <v>100</v>
      </c>
      <c r="D80" s="74">
        <v>1000</v>
      </c>
      <c r="E80" s="74">
        <v>600</v>
      </c>
      <c r="F80" s="72" t="str">
        <f t="shared" si="0"/>
        <v>1000x600x100</v>
      </c>
      <c r="G80" s="431" t="s">
        <v>579</v>
      </c>
      <c r="H80" s="442" t="s">
        <v>578</v>
      </c>
      <c r="I80" s="67" t="s">
        <v>109</v>
      </c>
      <c r="J80" s="65" t="str">
        <f t="shared" si="72"/>
        <v>C</v>
      </c>
      <c r="K80" s="64"/>
      <c r="L80" s="64"/>
      <c r="M80" s="63"/>
      <c r="N80" s="62">
        <v>3</v>
      </c>
      <c r="O80" s="55">
        <f t="shared" si="2"/>
        <v>1.8</v>
      </c>
      <c r="P80" s="54">
        <f t="shared" si="3"/>
        <v>0.18</v>
      </c>
      <c r="Q80" s="53">
        <f t="shared" si="4"/>
        <v>20.88</v>
      </c>
      <c r="R80" s="57">
        <v>16</v>
      </c>
      <c r="S80" s="59">
        <v>2</v>
      </c>
      <c r="T80" s="171">
        <f>R80*N80</f>
        <v>48</v>
      </c>
      <c r="U80" s="55">
        <f>O80*R80</f>
        <v>28.8</v>
      </c>
      <c r="V80" s="54">
        <f>P80*R80</f>
        <v>2.88</v>
      </c>
      <c r="W80" s="55">
        <f>AU80*V80</f>
        <v>334.08</v>
      </c>
      <c r="X80" s="55" t="s">
        <v>381</v>
      </c>
      <c r="Y80" s="170">
        <f>R80/S80*N80*C80+140</f>
        <v>2540</v>
      </c>
      <c r="Z80" s="155">
        <f>AA80*R80</f>
        <v>416</v>
      </c>
      <c r="AA80" s="59">
        <v>26</v>
      </c>
      <c r="AB80" s="55">
        <f t="shared" si="69"/>
        <v>748.80000000000007</v>
      </c>
      <c r="AC80" s="54">
        <f t="shared" si="70"/>
        <v>74.88</v>
      </c>
      <c r="AD80" s="53">
        <f t="shared" si="71"/>
        <v>8686.08</v>
      </c>
      <c r="AE80" s="154" t="s">
        <v>134</v>
      </c>
      <c r="AF80" s="51">
        <f t="shared" si="16"/>
        <v>27</v>
      </c>
      <c r="AG80" s="169" t="s">
        <v>137</v>
      </c>
      <c r="AH80" s="49">
        <f t="shared" si="6"/>
        <v>777.6</v>
      </c>
      <c r="AI80" s="48">
        <f t="shared" si="7"/>
        <v>77.759999999999991</v>
      </c>
      <c r="AJ80" s="47">
        <f t="shared" si="8"/>
        <v>9020.16</v>
      </c>
      <c r="AK80" s="46" t="s">
        <v>577</v>
      </c>
      <c r="AL80" s="45" t="s">
        <v>576</v>
      </c>
      <c r="AM80" s="44">
        <f t="shared" si="9"/>
        <v>1292</v>
      </c>
      <c r="AN80" s="43">
        <f t="shared" si="73"/>
        <v>1550.4</v>
      </c>
      <c r="AO80" s="42">
        <f t="shared" si="74"/>
        <v>12920</v>
      </c>
      <c r="AP80" s="41">
        <f t="shared" si="75"/>
        <v>15504</v>
      </c>
      <c r="AQ80" s="108"/>
      <c r="AR80" s="108"/>
      <c r="AS80" s="108"/>
      <c r="AT80" s="66" t="str">
        <f t="shared" si="13"/>
        <v>249001</v>
      </c>
      <c r="AU80" s="66">
        <v>116</v>
      </c>
      <c r="AV80" s="40">
        <v>12920</v>
      </c>
      <c r="AW80" s="40">
        <f t="shared" si="14"/>
        <v>1292</v>
      </c>
    </row>
    <row r="81" spans="1:49" ht="15" customHeight="1" x14ac:dyDescent="0.3">
      <c r="A81" s="73" t="s">
        <v>1457</v>
      </c>
      <c r="B81" s="72" t="s">
        <v>560</v>
      </c>
      <c r="C81" s="74">
        <v>100</v>
      </c>
      <c r="D81" s="71">
        <v>1200</v>
      </c>
      <c r="E81" s="71">
        <v>600</v>
      </c>
      <c r="F81" s="70" t="str">
        <f t="shared" si="0"/>
        <v>1200x600x100</v>
      </c>
      <c r="G81" s="448" t="s">
        <v>1763</v>
      </c>
      <c r="H81" s="442" t="s">
        <v>1275</v>
      </c>
      <c r="I81" s="67" t="s">
        <v>1</v>
      </c>
      <c r="J81" s="65"/>
      <c r="K81" s="64" t="str">
        <f t="shared" ref="K81:L82" si="76">$AE81</f>
        <v>C</v>
      </c>
      <c r="L81" s="64" t="str">
        <f t="shared" si="76"/>
        <v>C</v>
      </c>
      <c r="M81" s="63"/>
      <c r="N81" s="62">
        <v>3</v>
      </c>
      <c r="O81" s="55">
        <f t="shared" si="2"/>
        <v>2.16</v>
      </c>
      <c r="P81" s="54">
        <f t="shared" si="3"/>
        <v>0.216</v>
      </c>
      <c r="Q81" s="53">
        <f t="shared" si="4"/>
        <v>25.056000000000001</v>
      </c>
      <c r="R81" s="161"/>
      <c r="S81" s="59"/>
      <c r="T81" s="160"/>
      <c r="U81" s="158"/>
      <c r="V81" s="159"/>
      <c r="W81" s="158"/>
      <c r="X81" s="158"/>
      <c r="Y81" s="157"/>
      <c r="Z81" s="57">
        <v>352</v>
      </c>
      <c r="AA81" s="56" t="s">
        <v>3</v>
      </c>
      <c r="AB81" s="55">
        <f t="shared" si="69"/>
        <v>760.32</v>
      </c>
      <c r="AC81" s="54">
        <f t="shared" si="70"/>
        <v>76.031999999999996</v>
      </c>
      <c r="AD81" s="53">
        <f t="shared" si="71"/>
        <v>8819.7119999999995</v>
      </c>
      <c r="AE81" s="154" t="s">
        <v>134</v>
      </c>
      <c r="AF81" s="51">
        <f t="shared" si="16"/>
        <v>360</v>
      </c>
      <c r="AG81" s="50" t="s">
        <v>1</v>
      </c>
      <c r="AH81" s="49">
        <f t="shared" si="6"/>
        <v>777.6</v>
      </c>
      <c r="AI81" s="48">
        <f t="shared" si="7"/>
        <v>77.760000000000005</v>
      </c>
      <c r="AJ81" s="47">
        <f t="shared" si="8"/>
        <v>9020.16</v>
      </c>
      <c r="AK81" s="46" t="s">
        <v>575</v>
      </c>
      <c r="AL81" s="45"/>
      <c r="AM81" s="44">
        <f t="shared" si="9"/>
        <v>1292</v>
      </c>
      <c r="AN81" s="43">
        <f t="shared" si="73"/>
        <v>1550.4</v>
      </c>
      <c r="AO81" s="42">
        <f t="shared" si="74"/>
        <v>12920</v>
      </c>
      <c r="AP81" s="41">
        <f t="shared" si="75"/>
        <v>15504</v>
      </c>
      <c r="AQ81" s="108"/>
      <c r="AR81" s="108"/>
      <c r="AS81" s="108"/>
      <c r="AT81" s="66" t="str">
        <f t="shared" si="13"/>
        <v>311876</v>
      </c>
      <c r="AU81" s="66">
        <v>116</v>
      </c>
      <c r="AV81" s="40">
        <v>12920</v>
      </c>
      <c r="AW81" s="40">
        <f t="shared" si="14"/>
        <v>1292</v>
      </c>
    </row>
    <row r="82" spans="1:49" ht="15" customHeight="1" x14ac:dyDescent="0.3">
      <c r="A82" s="73" t="s">
        <v>1457</v>
      </c>
      <c r="B82" s="72" t="s">
        <v>560</v>
      </c>
      <c r="C82" s="74">
        <v>100</v>
      </c>
      <c r="D82" s="74">
        <v>1200</v>
      </c>
      <c r="E82" s="74">
        <v>600</v>
      </c>
      <c r="F82" s="72" t="str">
        <f t="shared" ref="F82:F146" si="77">D82&amp;"x"&amp;E82&amp;"x"&amp;C82</f>
        <v>1200x600x100</v>
      </c>
      <c r="G82" s="448" t="s">
        <v>1762</v>
      </c>
      <c r="H82" s="442" t="s">
        <v>1274</v>
      </c>
      <c r="I82" s="67" t="s">
        <v>109</v>
      </c>
      <c r="J82" s="65"/>
      <c r="K82" s="64" t="str">
        <f t="shared" si="76"/>
        <v>C</v>
      </c>
      <c r="L82" s="64" t="str">
        <f t="shared" si="76"/>
        <v>C</v>
      </c>
      <c r="M82" s="63"/>
      <c r="N82" s="62">
        <v>3</v>
      </c>
      <c r="O82" s="55">
        <f t="shared" si="2"/>
        <v>2.16</v>
      </c>
      <c r="P82" s="54">
        <f t="shared" si="3"/>
        <v>0.216</v>
      </c>
      <c r="Q82" s="53">
        <f t="shared" ref="Q82:Q146" si="78">P82*AU82</f>
        <v>25.056000000000001</v>
      </c>
      <c r="R82" s="57">
        <v>32</v>
      </c>
      <c r="S82" s="59">
        <v>4</v>
      </c>
      <c r="T82" s="171">
        <f>R82*N82</f>
        <v>96</v>
      </c>
      <c r="U82" s="55">
        <f>O82*R82</f>
        <v>69.12</v>
      </c>
      <c r="V82" s="54">
        <f>P82*R82</f>
        <v>6.9119999999999999</v>
      </c>
      <c r="W82" s="55">
        <f>AU82*V82</f>
        <v>801.79200000000003</v>
      </c>
      <c r="X82" s="55" t="s">
        <v>158</v>
      </c>
      <c r="Y82" s="58">
        <f>R82/S82*N82*C82+140</f>
        <v>2540</v>
      </c>
      <c r="Z82" s="155">
        <f>AA82*R82</f>
        <v>352</v>
      </c>
      <c r="AA82" s="59">
        <v>11</v>
      </c>
      <c r="AB82" s="55">
        <f t="shared" si="69"/>
        <v>760.32</v>
      </c>
      <c r="AC82" s="54">
        <f t="shared" si="70"/>
        <v>76.031999999999996</v>
      </c>
      <c r="AD82" s="53">
        <f t="shared" si="71"/>
        <v>8819.7119999999995</v>
      </c>
      <c r="AE82" s="154" t="s">
        <v>134</v>
      </c>
      <c r="AF82" s="51">
        <f t="shared" si="16"/>
        <v>12</v>
      </c>
      <c r="AG82" s="169" t="s">
        <v>137</v>
      </c>
      <c r="AH82" s="49">
        <f t="shared" ref="AH82:AH146" si="79">IF(AG82="пач.",AF82*O82,AF82*U82)</f>
        <v>829.44</v>
      </c>
      <c r="AI82" s="48">
        <f t="shared" ref="AI82:AI146" si="80">IF(AG82="пач.",AF82*P82,AF82*V82)</f>
        <v>82.944000000000003</v>
      </c>
      <c r="AJ82" s="47">
        <f t="shared" ref="AJ82:AJ146" si="81">IF(AG82="пач.",AF82*Q82,AF82*W82)</f>
        <v>9621.5040000000008</v>
      </c>
      <c r="AK82" s="46" t="s">
        <v>575</v>
      </c>
      <c r="AL82" s="45" t="s">
        <v>574</v>
      </c>
      <c r="AM82" s="44">
        <f t="shared" si="9"/>
        <v>1292</v>
      </c>
      <c r="AN82" s="43">
        <f t="shared" si="73"/>
        <v>1550.4</v>
      </c>
      <c r="AO82" s="42">
        <f t="shared" si="74"/>
        <v>12920</v>
      </c>
      <c r="AP82" s="41">
        <f t="shared" si="75"/>
        <v>15504</v>
      </c>
      <c r="AQ82" s="108"/>
      <c r="AR82" s="108"/>
      <c r="AS82" s="108"/>
      <c r="AT82" s="66" t="str">
        <f t="shared" si="13"/>
        <v>311878</v>
      </c>
      <c r="AU82" s="66">
        <v>116</v>
      </c>
      <c r="AV82" s="40">
        <v>12920</v>
      </c>
      <c r="AW82" s="40">
        <f t="shared" si="14"/>
        <v>1292</v>
      </c>
    </row>
    <row r="83" spans="1:49" ht="15" customHeight="1" x14ac:dyDescent="0.3">
      <c r="A83" s="73" t="s">
        <v>1457</v>
      </c>
      <c r="B83" s="72" t="s">
        <v>560</v>
      </c>
      <c r="C83" s="71">
        <v>120</v>
      </c>
      <c r="D83" s="71">
        <v>1000</v>
      </c>
      <c r="E83" s="71">
        <v>600</v>
      </c>
      <c r="F83" s="70" t="str">
        <f t="shared" si="77"/>
        <v>1000x600x120</v>
      </c>
      <c r="G83" s="431" t="s">
        <v>573</v>
      </c>
      <c r="H83" s="442" t="s">
        <v>572</v>
      </c>
      <c r="I83" s="67" t="s">
        <v>1</v>
      </c>
      <c r="J83" s="65" t="str">
        <f t="shared" ref="J83" si="82">$AE83</f>
        <v>C</v>
      </c>
      <c r="K83" s="64"/>
      <c r="L83" s="64"/>
      <c r="M83" s="63"/>
      <c r="N83" s="62">
        <v>2</v>
      </c>
      <c r="O83" s="55">
        <f t="shared" ref="O83:O145" si="83">N83*D83*E83/1000000</f>
        <v>1.2</v>
      </c>
      <c r="P83" s="54">
        <f t="shared" ref="P83:P145" si="84">O83*C83/1000</f>
        <v>0.14399999999999999</v>
      </c>
      <c r="Q83" s="53">
        <f t="shared" si="78"/>
        <v>16.416</v>
      </c>
      <c r="R83" s="161"/>
      <c r="S83" s="59"/>
      <c r="T83" s="160"/>
      <c r="U83" s="158"/>
      <c r="V83" s="159"/>
      <c r="W83" s="158"/>
      <c r="X83" s="158"/>
      <c r="Y83" s="157"/>
      <c r="Z83" s="57">
        <v>572</v>
      </c>
      <c r="AA83" s="56" t="s">
        <v>3</v>
      </c>
      <c r="AB83" s="55">
        <f t="shared" si="69"/>
        <v>686.4</v>
      </c>
      <c r="AC83" s="54">
        <f t="shared" si="70"/>
        <v>82.367999999999995</v>
      </c>
      <c r="AD83" s="53">
        <f t="shared" si="71"/>
        <v>9389.9519999999993</v>
      </c>
      <c r="AE83" s="154" t="s">
        <v>134</v>
      </c>
      <c r="AF83" s="51">
        <f t="shared" ref="AF83:AF147" si="85">IF(LEFT(AE83,1)="A",1,IF(AG83="пач.",IF(AE83="B",ROUNDUP(6000/Q83,0),ROUNDUP(9000/Q83,0)),IF(AE83="B",ROUNDUP(6000/W83,0),ROUNDUP(9000/W83,0))))</f>
        <v>549</v>
      </c>
      <c r="AG83" s="50" t="s">
        <v>1</v>
      </c>
      <c r="AH83" s="49">
        <f t="shared" si="79"/>
        <v>658.8</v>
      </c>
      <c r="AI83" s="48">
        <f t="shared" si="80"/>
        <v>79.055999999999997</v>
      </c>
      <c r="AJ83" s="47">
        <f t="shared" si="81"/>
        <v>9012.384</v>
      </c>
      <c r="AK83" s="46" t="s">
        <v>571</v>
      </c>
      <c r="AL83" s="45"/>
      <c r="AM83" s="44">
        <f t="shared" ref="AM83:AM145" si="86">ROUND(AO83*C83/1000,2)</f>
        <v>1512</v>
      </c>
      <c r="AN83" s="43">
        <f t="shared" si="73"/>
        <v>1814.4</v>
      </c>
      <c r="AO83" s="42">
        <f t="shared" si="74"/>
        <v>12600</v>
      </c>
      <c r="AP83" s="41">
        <f t="shared" si="75"/>
        <v>15120</v>
      </c>
      <c r="AQ83" s="108"/>
      <c r="AR83" s="108"/>
      <c r="AS83" s="108"/>
      <c r="AT83" s="66" t="str">
        <f t="shared" ref="AT83:AT143" si="87">G83</f>
        <v>240128</v>
      </c>
      <c r="AU83" s="66">
        <v>114</v>
      </c>
      <c r="AV83" s="40">
        <v>12600</v>
      </c>
      <c r="AW83" s="40">
        <f t="shared" ref="AW83:AW143" si="88">AM83</f>
        <v>1512</v>
      </c>
    </row>
    <row r="84" spans="1:49" ht="15" customHeight="1" x14ac:dyDescent="0.3">
      <c r="A84" s="73" t="s">
        <v>1457</v>
      </c>
      <c r="B84" s="72" t="s">
        <v>560</v>
      </c>
      <c r="C84" s="74">
        <v>120</v>
      </c>
      <c r="D84" s="71">
        <v>1200</v>
      </c>
      <c r="E84" s="71">
        <v>600</v>
      </c>
      <c r="F84" s="70" t="str">
        <f t="shared" si="77"/>
        <v>1200x600x120</v>
      </c>
      <c r="G84" s="431" t="s">
        <v>570</v>
      </c>
      <c r="H84" s="442" t="s">
        <v>1273</v>
      </c>
      <c r="I84" s="67" t="s">
        <v>1</v>
      </c>
      <c r="J84" s="65"/>
      <c r="K84" s="64" t="str">
        <f t="shared" ref="K84:L84" si="89">$AE84</f>
        <v>C</v>
      </c>
      <c r="L84" s="64" t="str">
        <f t="shared" si="89"/>
        <v>C</v>
      </c>
      <c r="M84" s="63"/>
      <c r="N84" s="62">
        <v>2</v>
      </c>
      <c r="O84" s="55">
        <f t="shared" si="83"/>
        <v>1.44</v>
      </c>
      <c r="P84" s="54">
        <f t="shared" si="84"/>
        <v>0.17279999999999998</v>
      </c>
      <c r="Q84" s="53">
        <f t="shared" si="78"/>
        <v>19.699199999999998</v>
      </c>
      <c r="R84" s="161"/>
      <c r="S84" s="59"/>
      <c r="T84" s="160"/>
      <c r="U84" s="158"/>
      <c r="V84" s="159"/>
      <c r="W84" s="158"/>
      <c r="X84" s="158"/>
      <c r="Y84" s="157"/>
      <c r="Z84" s="57">
        <v>484</v>
      </c>
      <c r="AA84" s="56" t="s">
        <v>3</v>
      </c>
      <c r="AB84" s="55">
        <f t="shared" si="69"/>
        <v>696.95999999999992</v>
      </c>
      <c r="AC84" s="54">
        <f t="shared" si="70"/>
        <v>83.635199999999998</v>
      </c>
      <c r="AD84" s="53">
        <f t="shared" si="71"/>
        <v>9534.4127999999982</v>
      </c>
      <c r="AE84" s="154" t="s">
        <v>134</v>
      </c>
      <c r="AF84" s="51">
        <f t="shared" si="85"/>
        <v>457</v>
      </c>
      <c r="AG84" s="50" t="s">
        <v>1</v>
      </c>
      <c r="AH84" s="49">
        <f t="shared" si="79"/>
        <v>658.07999999999993</v>
      </c>
      <c r="AI84" s="48">
        <f t="shared" si="80"/>
        <v>78.969599999999986</v>
      </c>
      <c r="AJ84" s="47">
        <f t="shared" si="81"/>
        <v>9002.5343999999986</v>
      </c>
      <c r="AK84" s="46" t="s">
        <v>569</v>
      </c>
      <c r="AL84" s="45"/>
      <c r="AM84" s="44">
        <f t="shared" si="86"/>
        <v>1512</v>
      </c>
      <c r="AN84" s="43">
        <f t="shared" si="73"/>
        <v>1814.4</v>
      </c>
      <c r="AO84" s="42">
        <f t="shared" si="74"/>
        <v>12600</v>
      </c>
      <c r="AP84" s="41">
        <f t="shared" si="75"/>
        <v>15120</v>
      </c>
      <c r="AQ84" s="108"/>
      <c r="AR84" s="108"/>
      <c r="AS84" s="108"/>
      <c r="AT84" s="66" t="str">
        <f t="shared" si="87"/>
        <v>260028</v>
      </c>
      <c r="AU84" s="66">
        <v>114</v>
      </c>
      <c r="AV84" s="40">
        <v>12600</v>
      </c>
      <c r="AW84" s="40">
        <f t="shared" si="88"/>
        <v>1512</v>
      </c>
    </row>
    <row r="85" spans="1:49" ht="15" customHeight="1" x14ac:dyDescent="0.3">
      <c r="A85" s="73" t="s">
        <v>1457</v>
      </c>
      <c r="B85" s="72" t="s">
        <v>560</v>
      </c>
      <c r="C85" s="71">
        <v>150</v>
      </c>
      <c r="D85" s="71">
        <v>1000</v>
      </c>
      <c r="E85" s="71">
        <v>600</v>
      </c>
      <c r="F85" s="70" t="str">
        <f t="shared" si="77"/>
        <v>1000x600x150</v>
      </c>
      <c r="G85" s="431" t="s">
        <v>568</v>
      </c>
      <c r="H85" s="442" t="s">
        <v>567</v>
      </c>
      <c r="I85" s="67" t="s">
        <v>1</v>
      </c>
      <c r="J85" s="65" t="str">
        <f t="shared" ref="J85" si="90">$AE85</f>
        <v>B</v>
      </c>
      <c r="K85" s="64"/>
      <c r="L85" s="64"/>
      <c r="M85" s="63"/>
      <c r="N85" s="62">
        <v>2</v>
      </c>
      <c r="O85" s="55">
        <f t="shared" si="83"/>
        <v>1.2</v>
      </c>
      <c r="P85" s="54">
        <f t="shared" si="84"/>
        <v>0.18</v>
      </c>
      <c r="Q85" s="53">
        <f t="shared" si="78"/>
        <v>19.98</v>
      </c>
      <c r="R85" s="161"/>
      <c r="S85" s="59"/>
      <c r="T85" s="160"/>
      <c r="U85" s="158"/>
      <c r="V85" s="159"/>
      <c r="W85" s="158"/>
      <c r="X85" s="158"/>
      <c r="Y85" s="157"/>
      <c r="Z85" s="57">
        <v>416</v>
      </c>
      <c r="AA85" s="56" t="s">
        <v>3</v>
      </c>
      <c r="AB85" s="55">
        <f t="shared" si="69"/>
        <v>499.2</v>
      </c>
      <c r="AC85" s="54">
        <f t="shared" si="70"/>
        <v>74.88</v>
      </c>
      <c r="AD85" s="53">
        <f t="shared" si="71"/>
        <v>8311.68</v>
      </c>
      <c r="AE85" s="406" t="s">
        <v>205</v>
      </c>
      <c r="AF85" s="51">
        <f t="shared" si="85"/>
        <v>301</v>
      </c>
      <c r="AG85" s="50" t="s">
        <v>1</v>
      </c>
      <c r="AH85" s="49">
        <f t="shared" si="79"/>
        <v>361.2</v>
      </c>
      <c r="AI85" s="48">
        <f t="shared" si="80"/>
        <v>54.18</v>
      </c>
      <c r="AJ85" s="47">
        <f t="shared" si="81"/>
        <v>6013.9800000000005</v>
      </c>
      <c r="AK85" s="46" t="s">
        <v>566</v>
      </c>
      <c r="AL85" s="45"/>
      <c r="AM85" s="44">
        <f t="shared" si="86"/>
        <v>1821</v>
      </c>
      <c r="AN85" s="43">
        <f t="shared" si="73"/>
        <v>2185.1999999999998</v>
      </c>
      <c r="AO85" s="42">
        <f t="shared" si="74"/>
        <v>12140</v>
      </c>
      <c r="AP85" s="41">
        <f t="shared" si="75"/>
        <v>14568</v>
      </c>
      <c r="AQ85" s="108"/>
      <c r="AR85" s="108"/>
      <c r="AS85" s="108"/>
      <c r="AT85" s="66" t="str">
        <f t="shared" si="87"/>
        <v>239635</v>
      </c>
      <c r="AU85" s="66">
        <v>111</v>
      </c>
      <c r="AV85" s="40">
        <v>12140</v>
      </c>
      <c r="AW85" s="40">
        <f t="shared" si="88"/>
        <v>1821</v>
      </c>
    </row>
    <row r="86" spans="1:49" ht="15" customHeight="1" x14ac:dyDescent="0.3">
      <c r="A86" s="73" t="s">
        <v>1457</v>
      </c>
      <c r="B86" s="72" t="s">
        <v>560</v>
      </c>
      <c r="C86" s="74">
        <v>150</v>
      </c>
      <c r="D86" s="71">
        <v>1200</v>
      </c>
      <c r="E86" s="71">
        <v>600</v>
      </c>
      <c r="F86" s="70" t="str">
        <f t="shared" si="77"/>
        <v>1200x600x150</v>
      </c>
      <c r="G86" s="431" t="s">
        <v>565</v>
      </c>
      <c r="H86" s="442" t="s">
        <v>1272</v>
      </c>
      <c r="I86" s="67" t="s">
        <v>1</v>
      </c>
      <c r="J86" s="65"/>
      <c r="K86" s="64" t="str">
        <f t="shared" ref="K86:L86" si="91">$AE86</f>
        <v>B</v>
      </c>
      <c r="L86" s="64" t="str">
        <f t="shared" si="91"/>
        <v>B</v>
      </c>
      <c r="M86" s="63"/>
      <c r="N86" s="62">
        <v>2</v>
      </c>
      <c r="O86" s="55">
        <f t="shared" si="83"/>
        <v>1.44</v>
      </c>
      <c r="P86" s="54">
        <f t="shared" si="84"/>
        <v>0.216</v>
      </c>
      <c r="Q86" s="53">
        <f t="shared" si="78"/>
        <v>23.975999999999999</v>
      </c>
      <c r="R86" s="161"/>
      <c r="S86" s="59"/>
      <c r="T86" s="160"/>
      <c r="U86" s="158"/>
      <c r="V86" s="159"/>
      <c r="W86" s="158"/>
      <c r="X86" s="158"/>
      <c r="Y86" s="157"/>
      <c r="Z86" s="57">
        <v>352</v>
      </c>
      <c r="AA86" s="56" t="s">
        <v>3</v>
      </c>
      <c r="AB86" s="55">
        <f t="shared" si="69"/>
        <v>506.88</v>
      </c>
      <c r="AC86" s="54">
        <f t="shared" si="70"/>
        <v>76.031999999999996</v>
      </c>
      <c r="AD86" s="53">
        <f t="shared" si="71"/>
        <v>8439.5519999999997</v>
      </c>
      <c r="AE86" s="406" t="s">
        <v>205</v>
      </c>
      <c r="AF86" s="51">
        <f t="shared" si="85"/>
        <v>251</v>
      </c>
      <c r="AG86" s="50" t="s">
        <v>1</v>
      </c>
      <c r="AH86" s="49">
        <f t="shared" si="79"/>
        <v>361.44</v>
      </c>
      <c r="AI86" s="48">
        <f t="shared" si="80"/>
        <v>54.216000000000001</v>
      </c>
      <c r="AJ86" s="47">
        <f t="shared" si="81"/>
        <v>6017.9759999999997</v>
      </c>
      <c r="AK86" s="46" t="s">
        <v>564</v>
      </c>
      <c r="AL86" s="45"/>
      <c r="AM86" s="44">
        <f t="shared" si="86"/>
        <v>1821</v>
      </c>
      <c r="AN86" s="43">
        <f t="shared" si="73"/>
        <v>2185.1999999999998</v>
      </c>
      <c r="AO86" s="42">
        <f t="shared" si="74"/>
        <v>12140</v>
      </c>
      <c r="AP86" s="41">
        <f t="shared" si="75"/>
        <v>14568</v>
      </c>
      <c r="AQ86" s="108"/>
      <c r="AR86" s="108"/>
      <c r="AS86" s="108"/>
      <c r="AT86" s="66" t="str">
        <f t="shared" si="87"/>
        <v>260266</v>
      </c>
      <c r="AU86" s="66">
        <v>111</v>
      </c>
      <c r="AV86" s="40">
        <v>12140</v>
      </c>
      <c r="AW86" s="40">
        <f t="shared" si="88"/>
        <v>1821</v>
      </c>
    </row>
    <row r="87" spans="1:49" ht="15" customHeight="1" x14ac:dyDescent="0.3">
      <c r="A87" s="73" t="s">
        <v>1457</v>
      </c>
      <c r="B87" s="72" t="s">
        <v>560</v>
      </c>
      <c r="C87" s="71">
        <v>170</v>
      </c>
      <c r="D87" s="71">
        <v>1000</v>
      </c>
      <c r="E87" s="71">
        <v>600</v>
      </c>
      <c r="F87" s="70" t="str">
        <f t="shared" si="77"/>
        <v>1000x600x170</v>
      </c>
      <c r="G87" s="431" t="s">
        <v>1485</v>
      </c>
      <c r="H87" s="442" t="s">
        <v>1483</v>
      </c>
      <c r="I87" s="67" t="s">
        <v>1</v>
      </c>
      <c r="J87" s="65" t="str">
        <f t="shared" ref="J87" si="92">$AE87</f>
        <v>C</v>
      </c>
      <c r="K87" s="64"/>
      <c r="L87" s="64"/>
      <c r="M87" s="63"/>
      <c r="N87" s="62">
        <v>2</v>
      </c>
      <c r="O87" s="55">
        <f t="shared" si="83"/>
        <v>1.2</v>
      </c>
      <c r="P87" s="54">
        <f t="shared" si="84"/>
        <v>0.20399999999999999</v>
      </c>
      <c r="Q87" s="53">
        <f t="shared" si="78"/>
        <v>22.439999999999998</v>
      </c>
      <c r="R87" s="161"/>
      <c r="S87" s="59"/>
      <c r="T87" s="160"/>
      <c r="U87" s="158"/>
      <c r="V87" s="159"/>
      <c r="W87" s="158"/>
      <c r="X87" s="158"/>
      <c r="Y87" s="157"/>
      <c r="Z87" s="57">
        <v>406</v>
      </c>
      <c r="AA87" s="56" t="s">
        <v>3</v>
      </c>
      <c r="AB87" s="55">
        <f t="shared" ref="AB87:AB88" si="93">IF($AA87="--",$Z87*O87,$AA87*U87)</f>
        <v>487.2</v>
      </c>
      <c r="AC87" s="54">
        <f t="shared" ref="AC87:AC88" si="94">IF($AA87="--",$Z87*P87,$AA87*V87)</f>
        <v>82.823999999999998</v>
      </c>
      <c r="AD87" s="53">
        <f t="shared" ref="AD87:AD88" si="95">IF($AA87="--",$Z87*Q87,$AA87*W87)</f>
        <v>9110.64</v>
      </c>
      <c r="AE87" s="154" t="s">
        <v>134</v>
      </c>
      <c r="AF87" s="51">
        <f t="shared" si="85"/>
        <v>402</v>
      </c>
      <c r="AG87" s="50" t="s">
        <v>1</v>
      </c>
      <c r="AH87" s="49">
        <f t="shared" si="79"/>
        <v>482.4</v>
      </c>
      <c r="AI87" s="48">
        <f t="shared" si="80"/>
        <v>82.007999999999996</v>
      </c>
      <c r="AJ87" s="47">
        <f t="shared" si="81"/>
        <v>9020.8799999999992</v>
      </c>
      <c r="AK87" s="348" t="s">
        <v>1680</v>
      </c>
      <c r="AL87" s="45"/>
      <c r="AM87" s="44">
        <f t="shared" si="86"/>
        <v>2016.2</v>
      </c>
      <c r="AN87" s="43">
        <f t="shared" ref="AN87:AN88" si="96">ROUND(AM87*1.2,2)</f>
        <v>2419.44</v>
      </c>
      <c r="AO87" s="42">
        <f t="shared" si="74"/>
        <v>11860</v>
      </c>
      <c r="AP87" s="41">
        <f t="shared" ref="AP87:AP88" si="97">ROUND(AO87*1.2,2)</f>
        <v>14232</v>
      </c>
      <c r="AQ87" s="108"/>
      <c r="AR87" s="108"/>
      <c r="AS87" s="108"/>
      <c r="AT87" s="66" t="str">
        <f t="shared" si="87"/>
        <v>292595</v>
      </c>
      <c r="AU87" s="66">
        <v>110</v>
      </c>
      <c r="AV87" s="40">
        <v>11860</v>
      </c>
      <c r="AW87" s="40">
        <f t="shared" si="88"/>
        <v>2016.2</v>
      </c>
    </row>
    <row r="88" spans="1:49" ht="15" customHeight="1" x14ac:dyDescent="0.3">
      <c r="A88" s="73" t="s">
        <v>1457</v>
      </c>
      <c r="B88" s="72" t="s">
        <v>560</v>
      </c>
      <c r="C88" s="74">
        <v>170</v>
      </c>
      <c r="D88" s="71">
        <v>1200</v>
      </c>
      <c r="E88" s="71">
        <v>600</v>
      </c>
      <c r="F88" s="70" t="str">
        <f t="shared" si="77"/>
        <v>1200x600x170</v>
      </c>
      <c r="G88" s="431" t="s">
        <v>1486</v>
      </c>
      <c r="H88" s="442" t="s">
        <v>1484</v>
      </c>
      <c r="I88" s="67" t="s">
        <v>1</v>
      </c>
      <c r="J88" s="65"/>
      <c r="K88" s="64" t="str">
        <f t="shared" ref="K88:L88" si="98">$AE88</f>
        <v>C</v>
      </c>
      <c r="L88" s="64" t="str">
        <f t="shared" si="98"/>
        <v>C</v>
      </c>
      <c r="M88" s="63"/>
      <c r="N88" s="62">
        <v>2</v>
      </c>
      <c r="O88" s="55">
        <f t="shared" si="83"/>
        <v>1.44</v>
      </c>
      <c r="P88" s="54">
        <f t="shared" si="84"/>
        <v>0.24479999999999999</v>
      </c>
      <c r="Q88" s="53">
        <f t="shared" si="78"/>
        <v>26.927999999999997</v>
      </c>
      <c r="R88" s="161"/>
      <c r="S88" s="59"/>
      <c r="T88" s="160"/>
      <c r="U88" s="158"/>
      <c r="V88" s="159"/>
      <c r="W88" s="158"/>
      <c r="X88" s="158"/>
      <c r="Y88" s="157"/>
      <c r="Z88" s="57">
        <v>340</v>
      </c>
      <c r="AA88" s="56" t="s">
        <v>3</v>
      </c>
      <c r="AB88" s="55">
        <f t="shared" si="93"/>
        <v>489.59999999999997</v>
      </c>
      <c r="AC88" s="54">
        <f t="shared" si="94"/>
        <v>83.231999999999999</v>
      </c>
      <c r="AD88" s="53">
        <f t="shared" si="95"/>
        <v>9155.5199999999986</v>
      </c>
      <c r="AE88" s="154" t="s">
        <v>134</v>
      </c>
      <c r="AF88" s="51">
        <f t="shared" si="85"/>
        <v>335</v>
      </c>
      <c r="AG88" s="50" t="s">
        <v>1</v>
      </c>
      <c r="AH88" s="49">
        <f t="shared" si="79"/>
        <v>482.4</v>
      </c>
      <c r="AI88" s="48">
        <f t="shared" si="80"/>
        <v>82.007999999999996</v>
      </c>
      <c r="AJ88" s="47">
        <f t="shared" si="81"/>
        <v>9020.8799999999992</v>
      </c>
      <c r="AK88" s="348" t="s">
        <v>1681</v>
      </c>
      <c r="AL88" s="45"/>
      <c r="AM88" s="44">
        <f t="shared" si="86"/>
        <v>2016.2</v>
      </c>
      <c r="AN88" s="43">
        <f t="shared" si="96"/>
        <v>2419.44</v>
      </c>
      <c r="AO88" s="42">
        <f t="shared" si="74"/>
        <v>11860</v>
      </c>
      <c r="AP88" s="41">
        <f t="shared" si="97"/>
        <v>14232</v>
      </c>
      <c r="AQ88" s="108"/>
      <c r="AR88" s="108"/>
      <c r="AS88" s="108"/>
      <c r="AT88" s="66" t="str">
        <f t="shared" si="87"/>
        <v>260275</v>
      </c>
      <c r="AU88" s="66">
        <v>110</v>
      </c>
      <c r="AV88" s="40">
        <v>11860</v>
      </c>
      <c r="AW88" s="40">
        <f t="shared" si="88"/>
        <v>2016.2</v>
      </c>
    </row>
    <row r="89" spans="1:49" ht="15" customHeight="1" x14ac:dyDescent="0.3">
      <c r="A89" s="73" t="s">
        <v>1457</v>
      </c>
      <c r="B89" s="72" t="s">
        <v>560</v>
      </c>
      <c r="C89" s="71">
        <v>200</v>
      </c>
      <c r="D89" s="71">
        <v>1000</v>
      </c>
      <c r="E89" s="71">
        <v>600</v>
      </c>
      <c r="F89" s="70" t="str">
        <f t="shared" si="77"/>
        <v>1000x600x200</v>
      </c>
      <c r="G89" s="431" t="s">
        <v>563</v>
      </c>
      <c r="H89" s="442" t="s">
        <v>562</v>
      </c>
      <c r="I89" s="67" t="s">
        <v>1</v>
      </c>
      <c r="J89" s="65" t="str">
        <f t="shared" ref="J89" si="99">$AE89</f>
        <v>C</v>
      </c>
      <c r="K89" s="64"/>
      <c r="L89" s="64"/>
      <c r="M89" s="63"/>
      <c r="N89" s="62">
        <v>1</v>
      </c>
      <c r="O89" s="55">
        <f t="shared" si="83"/>
        <v>0.6</v>
      </c>
      <c r="P89" s="54">
        <f t="shared" si="84"/>
        <v>0.12</v>
      </c>
      <c r="Q89" s="53">
        <f t="shared" si="78"/>
        <v>13.08</v>
      </c>
      <c r="R89" s="161"/>
      <c r="S89" s="59"/>
      <c r="T89" s="160"/>
      <c r="U89" s="158"/>
      <c r="V89" s="159"/>
      <c r="W89" s="158"/>
      <c r="X89" s="158"/>
      <c r="Y89" s="157"/>
      <c r="Z89" s="57">
        <v>676</v>
      </c>
      <c r="AA89" s="56" t="s">
        <v>3</v>
      </c>
      <c r="AB89" s="55">
        <f t="shared" ref="AB89:AB134" si="100">IF($AA89="--",$Z89*O89,$AA89*U89)</f>
        <v>405.59999999999997</v>
      </c>
      <c r="AC89" s="54">
        <f t="shared" ref="AC89:AC134" si="101">IF($AA89="--",$Z89*P89,$AA89*V89)</f>
        <v>81.11999999999999</v>
      </c>
      <c r="AD89" s="53">
        <f t="shared" ref="AD89:AD134" si="102">IF($AA89="--",$Z89*Q89,$AA89*W89)</f>
        <v>8842.08</v>
      </c>
      <c r="AE89" s="154" t="s">
        <v>134</v>
      </c>
      <c r="AF89" s="51">
        <f t="shared" si="85"/>
        <v>689</v>
      </c>
      <c r="AG89" s="50" t="s">
        <v>1</v>
      </c>
      <c r="AH89" s="49">
        <f t="shared" si="79"/>
        <v>413.4</v>
      </c>
      <c r="AI89" s="48">
        <f t="shared" si="80"/>
        <v>82.679999999999993</v>
      </c>
      <c r="AJ89" s="47">
        <f t="shared" si="81"/>
        <v>9012.1200000000008</v>
      </c>
      <c r="AK89" s="46" t="s">
        <v>561</v>
      </c>
      <c r="AL89" s="45"/>
      <c r="AM89" s="44">
        <f t="shared" si="86"/>
        <v>2292</v>
      </c>
      <c r="AN89" s="43">
        <f t="shared" si="73"/>
        <v>2750.4</v>
      </c>
      <c r="AO89" s="42">
        <f t="shared" si="74"/>
        <v>11460</v>
      </c>
      <c r="AP89" s="41">
        <f t="shared" si="75"/>
        <v>13752</v>
      </c>
      <c r="AQ89" s="108"/>
      <c r="AR89" s="108"/>
      <c r="AS89" s="108"/>
      <c r="AT89" s="66" t="str">
        <f t="shared" si="87"/>
        <v>240134</v>
      </c>
      <c r="AU89" s="66">
        <v>109</v>
      </c>
      <c r="AV89" s="40">
        <v>11460</v>
      </c>
      <c r="AW89" s="40">
        <f t="shared" si="88"/>
        <v>2292</v>
      </c>
    </row>
    <row r="90" spans="1:49" ht="15" customHeight="1" x14ac:dyDescent="0.3">
      <c r="A90" s="73" t="s">
        <v>1457</v>
      </c>
      <c r="B90" s="72" t="s">
        <v>560</v>
      </c>
      <c r="C90" s="74">
        <v>200</v>
      </c>
      <c r="D90" s="71">
        <v>1200</v>
      </c>
      <c r="E90" s="71">
        <v>600</v>
      </c>
      <c r="F90" s="70" t="str">
        <f t="shared" si="77"/>
        <v>1200x600x200</v>
      </c>
      <c r="G90" s="431" t="s">
        <v>1271</v>
      </c>
      <c r="H90" s="442" t="s">
        <v>559</v>
      </c>
      <c r="I90" s="67" t="s">
        <v>1</v>
      </c>
      <c r="J90" s="65"/>
      <c r="K90" s="64"/>
      <c r="L90" s="64" t="str">
        <f t="shared" ref="L90" si="103">$AE90</f>
        <v>C</v>
      </c>
      <c r="M90" s="63"/>
      <c r="N90" s="62">
        <v>1</v>
      </c>
      <c r="O90" s="55">
        <f t="shared" si="83"/>
        <v>0.72</v>
      </c>
      <c r="P90" s="54">
        <f t="shared" si="84"/>
        <v>0.14399999999999999</v>
      </c>
      <c r="Q90" s="53">
        <f t="shared" si="78"/>
        <v>15.695999999999998</v>
      </c>
      <c r="R90" s="161"/>
      <c r="S90" s="59"/>
      <c r="T90" s="160"/>
      <c r="U90" s="158"/>
      <c r="V90" s="159"/>
      <c r="W90" s="158"/>
      <c r="X90" s="158"/>
      <c r="Y90" s="157"/>
      <c r="Z90" s="57">
        <v>572</v>
      </c>
      <c r="AA90" s="56" t="s">
        <v>3</v>
      </c>
      <c r="AB90" s="55">
        <f t="shared" si="100"/>
        <v>411.84</v>
      </c>
      <c r="AC90" s="54">
        <f t="shared" si="101"/>
        <v>82.367999999999995</v>
      </c>
      <c r="AD90" s="53">
        <f t="shared" si="102"/>
        <v>8978.1119999999992</v>
      </c>
      <c r="AE90" s="154" t="s">
        <v>134</v>
      </c>
      <c r="AF90" s="51">
        <f t="shared" si="85"/>
        <v>574</v>
      </c>
      <c r="AG90" s="50" t="s">
        <v>1</v>
      </c>
      <c r="AH90" s="49">
        <f t="shared" si="79"/>
        <v>413.28</v>
      </c>
      <c r="AI90" s="48">
        <f t="shared" si="80"/>
        <v>82.655999999999992</v>
      </c>
      <c r="AJ90" s="47">
        <f t="shared" si="81"/>
        <v>9009.503999999999</v>
      </c>
      <c r="AK90" s="46" t="s">
        <v>558</v>
      </c>
      <c r="AL90" s="45"/>
      <c r="AM90" s="44">
        <f t="shared" si="86"/>
        <v>2292</v>
      </c>
      <c r="AN90" s="43">
        <f t="shared" si="73"/>
        <v>2750.4</v>
      </c>
      <c r="AO90" s="42">
        <f t="shared" si="74"/>
        <v>11460</v>
      </c>
      <c r="AP90" s="41">
        <f t="shared" si="75"/>
        <v>13752</v>
      </c>
      <c r="AQ90" s="108"/>
      <c r="AR90" s="108"/>
      <c r="AS90" s="108"/>
      <c r="AT90" s="66" t="str">
        <f t="shared" si="87"/>
        <v>260276</v>
      </c>
      <c r="AU90" s="66">
        <v>109</v>
      </c>
      <c r="AV90" s="40">
        <v>11460</v>
      </c>
      <c r="AW90" s="40">
        <f t="shared" si="88"/>
        <v>2292</v>
      </c>
    </row>
    <row r="91" spans="1:49" ht="15" customHeight="1" x14ac:dyDescent="0.3">
      <c r="A91" s="73" t="s">
        <v>1457</v>
      </c>
      <c r="B91" s="70" t="s">
        <v>499</v>
      </c>
      <c r="C91" s="71">
        <v>100</v>
      </c>
      <c r="D91" s="71">
        <v>1000</v>
      </c>
      <c r="E91" s="71">
        <v>600</v>
      </c>
      <c r="F91" s="70" t="str">
        <f t="shared" si="77"/>
        <v>1000x600x100</v>
      </c>
      <c r="G91" s="431" t="s">
        <v>557</v>
      </c>
      <c r="H91" s="442" t="s">
        <v>556</v>
      </c>
      <c r="I91" s="67" t="s">
        <v>1</v>
      </c>
      <c r="J91" s="65" t="str">
        <f t="shared" ref="J91:J92" si="104">$AE91</f>
        <v>A</v>
      </c>
      <c r="K91" s="64"/>
      <c r="L91" s="64"/>
      <c r="M91" s="63"/>
      <c r="N91" s="62">
        <v>3</v>
      </c>
      <c r="O91" s="55">
        <f t="shared" si="83"/>
        <v>1.8</v>
      </c>
      <c r="P91" s="54">
        <f t="shared" si="84"/>
        <v>0.18</v>
      </c>
      <c r="Q91" s="53">
        <f t="shared" si="78"/>
        <v>19.079999999999998</v>
      </c>
      <c r="R91" s="161"/>
      <c r="S91" s="59"/>
      <c r="T91" s="160"/>
      <c r="U91" s="158"/>
      <c r="V91" s="159"/>
      <c r="W91" s="158"/>
      <c r="X91" s="158"/>
      <c r="Y91" s="157"/>
      <c r="Z91" s="57">
        <v>416</v>
      </c>
      <c r="AA91" s="56" t="s">
        <v>3</v>
      </c>
      <c r="AB91" s="55">
        <f t="shared" si="100"/>
        <v>748.80000000000007</v>
      </c>
      <c r="AC91" s="54">
        <f t="shared" si="101"/>
        <v>74.88</v>
      </c>
      <c r="AD91" s="53">
        <f t="shared" si="102"/>
        <v>7937.2799999999988</v>
      </c>
      <c r="AE91" s="52" t="s">
        <v>2</v>
      </c>
      <c r="AF91" s="51">
        <f t="shared" si="85"/>
        <v>1</v>
      </c>
      <c r="AG91" s="50" t="s">
        <v>1</v>
      </c>
      <c r="AH91" s="49">
        <f t="shared" si="79"/>
        <v>1.8</v>
      </c>
      <c r="AI91" s="48">
        <f t="shared" si="80"/>
        <v>0.18</v>
      </c>
      <c r="AJ91" s="47">
        <f t="shared" si="81"/>
        <v>19.079999999999998</v>
      </c>
      <c r="AK91" s="46" t="s">
        <v>553</v>
      </c>
      <c r="AL91" s="45"/>
      <c r="AM91" s="44">
        <f t="shared" si="86"/>
        <v>1160</v>
      </c>
      <c r="AN91" s="43">
        <f t="shared" si="73"/>
        <v>1392</v>
      </c>
      <c r="AO91" s="42">
        <f t="shared" si="74"/>
        <v>11600</v>
      </c>
      <c r="AP91" s="41">
        <f t="shared" si="75"/>
        <v>13920</v>
      </c>
      <c r="AQ91" s="108"/>
      <c r="AR91" s="108"/>
      <c r="AS91" s="108"/>
      <c r="AT91" s="66" t="str">
        <f t="shared" si="87"/>
        <v>242197</v>
      </c>
      <c r="AU91" s="66">
        <v>106</v>
      </c>
      <c r="AV91" s="40">
        <v>11600</v>
      </c>
      <c r="AW91" s="40">
        <f t="shared" si="88"/>
        <v>1160</v>
      </c>
    </row>
    <row r="92" spans="1:49" ht="15" customHeight="1" x14ac:dyDescent="0.3">
      <c r="A92" s="73" t="s">
        <v>1457</v>
      </c>
      <c r="B92" s="72" t="s">
        <v>499</v>
      </c>
      <c r="C92" s="74">
        <v>100</v>
      </c>
      <c r="D92" s="74">
        <v>1000</v>
      </c>
      <c r="E92" s="74">
        <v>600</v>
      </c>
      <c r="F92" s="72" t="str">
        <f t="shared" si="77"/>
        <v>1000x600x100</v>
      </c>
      <c r="G92" s="431" t="s">
        <v>555</v>
      </c>
      <c r="H92" s="442" t="s">
        <v>554</v>
      </c>
      <c r="I92" s="67" t="s">
        <v>109</v>
      </c>
      <c r="J92" s="65" t="str">
        <f t="shared" si="104"/>
        <v>C</v>
      </c>
      <c r="K92" s="64"/>
      <c r="L92" s="64"/>
      <c r="M92" s="63"/>
      <c r="N92" s="62">
        <v>3</v>
      </c>
      <c r="O92" s="55">
        <f t="shared" si="83"/>
        <v>1.8</v>
      </c>
      <c r="P92" s="54">
        <f t="shared" si="84"/>
        <v>0.18</v>
      </c>
      <c r="Q92" s="53">
        <f t="shared" si="78"/>
        <v>19.079999999999998</v>
      </c>
      <c r="R92" s="57">
        <v>32</v>
      </c>
      <c r="S92" s="59">
        <v>4</v>
      </c>
      <c r="T92" s="171">
        <f>R92*N92</f>
        <v>96</v>
      </c>
      <c r="U92" s="55">
        <f>O92*R92</f>
        <v>57.6</v>
      </c>
      <c r="V92" s="54">
        <f>P92*R92</f>
        <v>5.76</v>
      </c>
      <c r="W92" s="55">
        <f>AU92*V92</f>
        <v>610.55999999999995</v>
      </c>
      <c r="X92" s="55" t="s">
        <v>198</v>
      </c>
      <c r="Y92" s="174">
        <f>R92/S92*N92*C92+140</f>
        <v>2540</v>
      </c>
      <c r="Z92" s="155">
        <f>AA92*R92</f>
        <v>416</v>
      </c>
      <c r="AA92" s="59">
        <v>13</v>
      </c>
      <c r="AB92" s="55">
        <f t="shared" si="100"/>
        <v>748.80000000000007</v>
      </c>
      <c r="AC92" s="54">
        <f t="shared" si="101"/>
        <v>74.88</v>
      </c>
      <c r="AD92" s="53">
        <f t="shared" si="102"/>
        <v>7937.2799999999988</v>
      </c>
      <c r="AE92" s="154" t="s">
        <v>134</v>
      </c>
      <c r="AF92" s="51">
        <f t="shared" si="85"/>
        <v>15</v>
      </c>
      <c r="AG92" s="169" t="s">
        <v>137</v>
      </c>
      <c r="AH92" s="49">
        <f t="shared" si="79"/>
        <v>864</v>
      </c>
      <c r="AI92" s="48">
        <f t="shared" si="80"/>
        <v>86.399999999999991</v>
      </c>
      <c r="AJ92" s="47">
        <f t="shared" si="81"/>
        <v>9158.4</v>
      </c>
      <c r="AK92" s="46" t="s">
        <v>553</v>
      </c>
      <c r="AL92" s="45" t="s">
        <v>552</v>
      </c>
      <c r="AM92" s="44">
        <f t="shared" si="86"/>
        <v>1160</v>
      </c>
      <c r="AN92" s="43">
        <f t="shared" si="73"/>
        <v>1392</v>
      </c>
      <c r="AO92" s="42">
        <f t="shared" si="74"/>
        <v>11600</v>
      </c>
      <c r="AP92" s="41">
        <f t="shared" si="75"/>
        <v>13920</v>
      </c>
      <c r="AQ92" s="108"/>
      <c r="AR92" s="108"/>
      <c r="AS92" s="108"/>
      <c r="AT92" s="66" t="str">
        <f t="shared" si="87"/>
        <v>257942</v>
      </c>
      <c r="AU92" s="66">
        <v>106</v>
      </c>
      <c r="AV92" s="40">
        <v>11600</v>
      </c>
      <c r="AW92" s="40">
        <f t="shared" si="88"/>
        <v>1160</v>
      </c>
    </row>
    <row r="93" spans="1:49" ht="15" customHeight="1" x14ac:dyDescent="0.3">
      <c r="A93" s="73" t="s">
        <v>1457</v>
      </c>
      <c r="B93" s="72" t="s">
        <v>499</v>
      </c>
      <c r="C93" s="74">
        <v>100</v>
      </c>
      <c r="D93" s="71">
        <v>1200</v>
      </c>
      <c r="E93" s="71">
        <v>600</v>
      </c>
      <c r="F93" s="70" t="str">
        <f t="shared" si="77"/>
        <v>1200x600x100</v>
      </c>
      <c r="G93" s="448" t="s">
        <v>1761</v>
      </c>
      <c r="H93" s="442" t="s">
        <v>1259</v>
      </c>
      <c r="I93" s="67" t="s">
        <v>1</v>
      </c>
      <c r="J93" s="65"/>
      <c r="K93" s="64" t="str">
        <f t="shared" ref="K93:L94" si="105">$AE93</f>
        <v>A</v>
      </c>
      <c r="L93" s="64" t="str">
        <f t="shared" si="105"/>
        <v>A</v>
      </c>
      <c r="M93" s="63"/>
      <c r="N93" s="62">
        <v>3</v>
      </c>
      <c r="O93" s="55">
        <f t="shared" si="83"/>
        <v>2.16</v>
      </c>
      <c r="P93" s="54">
        <f t="shared" si="84"/>
        <v>0.216</v>
      </c>
      <c r="Q93" s="53">
        <f t="shared" si="78"/>
        <v>21.815999999999999</v>
      </c>
      <c r="R93" s="161"/>
      <c r="S93" s="59"/>
      <c r="T93" s="160"/>
      <c r="U93" s="158"/>
      <c r="V93" s="159"/>
      <c r="W93" s="158"/>
      <c r="X93" s="158"/>
      <c r="Y93" s="157"/>
      <c r="Z93" s="57">
        <v>352</v>
      </c>
      <c r="AA93" s="56" t="s">
        <v>3</v>
      </c>
      <c r="AB93" s="55">
        <f t="shared" si="100"/>
        <v>760.32</v>
      </c>
      <c r="AC93" s="54">
        <f t="shared" si="101"/>
        <v>76.031999999999996</v>
      </c>
      <c r="AD93" s="53">
        <f t="shared" si="102"/>
        <v>7679.232</v>
      </c>
      <c r="AE93" s="52" t="s">
        <v>2</v>
      </c>
      <c r="AF93" s="51">
        <f t="shared" si="85"/>
        <v>1</v>
      </c>
      <c r="AG93" s="50" t="s">
        <v>1</v>
      </c>
      <c r="AH93" s="49">
        <f t="shared" si="79"/>
        <v>2.16</v>
      </c>
      <c r="AI93" s="48">
        <f t="shared" si="80"/>
        <v>0.216</v>
      </c>
      <c r="AJ93" s="47">
        <f t="shared" si="81"/>
        <v>21.815999999999999</v>
      </c>
      <c r="AK93" s="46" t="s">
        <v>551</v>
      </c>
      <c r="AL93" s="45"/>
      <c r="AM93" s="44">
        <f t="shared" si="86"/>
        <v>1160</v>
      </c>
      <c r="AN93" s="43">
        <f t="shared" si="73"/>
        <v>1392</v>
      </c>
      <c r="AO93" s="42">
        <f t="shared" si="74"/>
        <v>11600</v>
      </c>
      <c r="AP93" s="41">
        <f t="shared" si="75"/>
        <v>13920</v>
      </c>
      <c r="AQ93" s="108"/>
      <c r="AR93" s="108"/>
      <c r="AS93" s="108"/>
      <c r="AT93" s="66" t="str">
        <f t="shared" si="87"/>
        <v>311869</v>
      </c>
      <c r="AU93" s="66">
        <v>101</v>
      </c>
      <c r="AV93" s="40">
        <v>11600</v>
      </c>
      <c r="AW93" s="40">
        <f t="shared" si="88"/>
        <v>1160</v>
      </c>
    </row>
    <row r="94" spans="1:49" ht="15" customHeight="1" x14ac:dyDescent="0.3">
      <c r="A94" s="73" t="s">
        <v>1457</v>
      </c>
      <c r="B94" s="72" t="s">
        <v>499</v>
      </c>
      <c r="C94" s="74">
        <v>100</v>
      </c>
      <c r="D94" s="74">
        <v>1200</v>
      </c>
      <c r="E94" s="74">
        <v>600</v>
      </c>
      <c r="F94" s="72" t="str">
        <f t="shared" si="77"/>
        <v>1200x600x100</v>
      </c>
      <c r="G94" s="448" t="s">
        <v>1760</v>
      </c>
      <c r="H94" s="442" t="s">
        <v>1260</v>
      </c>
      <c r="I94" s="67" t="s">
        <v>109</v>
      </c>
      <c r="J94" s="65"/>
      <c r="K94" s="64" t="str">
        <f t="shared" si="105"/>
        <v>C</v>
      </c>
      <c r="L94" s="64" t="str">
        <f t="shared" si="105"/>
        <v>C</v>
      </c>
      <c r="M94" s="63"/>
      <c r="N94" s="62">
        <v>3</v>
      </c>
      <c r="O94" s="55">
        <f t="shared" si="83"/>
        <v>2.16</v>
      </c>
      <c r="P94" s="54">
        <f t="shared" si="84"/>
        <v>0.216</v>
      </c>
      <c r="Q94" s="53">
        <f t="shared" si="78"/>
        <v>21.815999999999999</v>
      </c>
      <c r="R94" s="57">
        <v>32</v>
      </c>
      <c r="S94" s="59">
        <v>4</v>
      </c>
      <c r="T94" s="171">
        <f>R94*N94</f>
        <v>96</v>
      </c>
      <c r="U94" s="55">
        <f>O94*R94</f>
        <v>69.12</v>
      </c>
      <c r="V94" s="54">
        <f>P94*R94</f>
        <v>6.9119999999999999</v>
      </c>
      <c r="W94" s="55">
        <f>AU94*V94</f>
        <v>698.11199999999997</v>
      </c>
      <c r="X94" s="55" t="s">
        <v>158</v>
      </c>
      <c r="Y94" s="58">
        <f>R94/S94*N94*C94+140</f>
        <v>2540</v>
      </c>
      <c r="Z94" s="155">
        <f>AA94*R94</f>
        <v>352</v>
      </c>
      <c r="AA94" s="59">
        <v>11</v>
      </c>
      <c r="AB94" s="55">
        <f t="shared" si="100"/>
        <v>760.32</v>
      </c>
      <c r="AC94" s="54">
        <f t="shared" si="101"/>
        <v>76.031999999999996</v>
      </c>
      <c r="AD94" s="53">
        <f t="shared" si="102"/>
        <v>7679.232</v>
      </c>
      <c r="AE94" s="154" t="s">
        <v>134</v>
      </c>
      <c r="AF94" s="51">
        <f t="shared" si="85"/>
        <v>13</v>
      </c>
      <c r="AG94" s="169" t="s">
        <v>137</v>
      </c>
      <c r="AH94" s="49">
        <f t="shared" si="79"/>
        <v>898.56000000000006</v>
      </c>
      <c r="AI94" s="48">
        <f t="shared" si="80"/>
        <v>89.855999999999995</v>
      </c>
      <c r="AJ94" s="47">
        <f t="shared" si="81"/>
        <v>9075.4560000000001</v>
      </c>
      <c r="AK94" s="46" t="s">
        <v>551</v>
      </c>
      <c r="AL94" s="45" t="s">
        <v>550</v>
      </c>
      <c r="AM94" s="44">
        <f t="shared" si="86"/>
        <v>1160</v>
      </c>
      <c r="AN94" s="43">
        <f t="shared" si="73"/>
        <v>1392</v>
      </c>
      <c r="AO94" s="42">
        <f t="shared" si="74"/>
        <v>11600</v>
      </c>
      <c r="AP94" s="41">
        <f t="shared" si="75"/>
        <v>13920</v>
      </c>
      <c r="AQ94" s="108"/>
      <c r="AR94" s="108"/>
      <c r="AS94" s="108"/>
      <c r="AT94" s="66" t="str">
        <f t="shared" si="87"/>
        <v>311874</v>
      </c>
      <c r="AU94" s="66">
        <v>101</v>
      </c>
      <c r="AV94" s="40">
        <v>11600</v>
      </c>
      <c r="AW94" s="40">
        <f t="shared" si="88"/>
        <v>1160</v>
      </c>
    </row>
    <row r="95" spans="1:49" ht="15" customHeight="1" x14ac:dyDescent="0.3">
      <c r="A95" s="73" t="s">
        <v>1457</v>
      </c>
      <c r="B95" s="72" t="s">
        <v>499</v>
      </c>
      <c r="C95" s="71">
        <v>120</v>
      </c>
      <c r="D95" s="71">
        <v>1000</v>
      </c>
      <c r="E95" s="71">
        <v>600</v>
      </c>
      <c r="F95" s="70" t="str">
        <f t="shared" si="77"/>
        <v>1000x600x120</v>
      </c>
      <c r="G95" s="431" t="s">
        <v>549</v>
      </c>
      <c r="H95" s="442" t="s">
        <v>548</v>
      </c>
      <c r="I95" s="67" t="s">
        <v>1</v>
      </c>
      <c r="J95" s="65" t="str">
        <f t="shared" ref="J95:J96" si="106">$AE95</f>
        <v>C</v>
      </c>
      <c r="K95" s="64"/>
      <c r="L95" s="64"/>
      <c r="M95" s="63"/>
      <c r="N95" s="62">
        <v>2</v>
      </c>
      <c r="O95" s="55">
        <f t="shared" si="83"/>
        <v>1.2</v>
      </c>
      <c r="P95" s="54">
        <f t="shared" si="84"/>
        <v>0.14399999999999999</v>
      </c>
      <c r="Q95" s="53">
        <f t="shared" si="78"/>
        <v>14.975999999999999</v>
      </c>
      <c r="R95" s="161"/>
      <c r="S95" s="59"/>
      <c r="T95" s="160"/>
      <c r="U95" s="158"/>
      <c r="V95" s="159"/>
      <c r="W95" s="158"/>
      <c r="X95" s="158"/>
      <c r="Y95" s="157"/>
      <c r="Z95" s="57">
        <v>572</v>
      </c>
      <c r="AA95" s="56" t="s">
        <v>3</v>
      </c>
      <c r="AB95" s="55">
        <f t="shared" si="100"/>
        <v>686.4</v>
      </c>
      <c r="AC95" s="54">
        <f t="shared" si="101"/>
        <v>82.367999999999995</v>
      </c>
      <c r="AD95" s="53">
        <f t="shared" si="102"/>
        <v>8566.271999999999</v>
      </c>
      <c r="AE95" s="421" t="s">
        <v>134</v>
      </c>
      <c r="AF95" s="51">
        <f t="shared" si="85"/>
        <v>601</v>
      </c>
      <c r="AG95" s="50" t="s">
        <v>1</v>
      </c>
      <c r="AH95" s="49">
        <f t="shared" si="79"/>
        <v>721.19999999999993</v>
      </c>
      <c r="AI95" s="48">
        <f t="shared" si="80"/>
        <v>86.543999999999997</v>
      </c>
      <c r="AJ95" s="47">
        <f t="shared" si="81"/>
        <v>9000.5759999999991</v>
      </c>
      <c r="AK95" s="46" t="s">
        <v>545</v>
      </c>
      <c r="AL95" s="45"/>
      <c r="AM95" s="44">
        <f t="shared" si="86"/>
        <v>1353.6</v>
      </c>
      <c r="AN95" s="43">
        <f t="shared" si="73"/>
        <v>1624.32</v>
      </c>
      <c r="AO95" s="42">
        <f t="shared" si="74"/>
        <v>11280</v>
      </c>
      <c r="AP95" s="41">
        <f t="shared" si="75"/>
        <v>13536</v>
      </c>
      <c r="AQ95" s="108"/>
      <c r="AR95" s="108"/>
      <c r="AS95" s="108"/>
      <c r="AT95" s="66" t="str">
        <f t="shared" si="87"/>
        <v>244102</v>
      </c>
      <c r="AU95" s="66">
        <v>104</v>
      </c>
      <c r="AV95" s="40">
        <v>11280</v>
      </c>
      <c r="AW95" s="40">
        <f t="shared" si="88"/>
        <v>1353.6</v>
      </c>
    </row>
    <row r="96" spans="1:49" ht="15" customHeight="1" x14ac:dyDescent="0.3">
      <c r="A96" s="73" t="s">
        <v>1457</v>
      </c>
      <c r="B96" s="72" t="s">
        <v>499</v>
      </c>
      <c r="C96" s="74">
        <v>120</v>
      </c>
      <c r="D96" s="74">
        <v>1000</v>
      </c>
      <c r="E96" s="74">
        <v>600</v>
      </c>
      <c r="F96" s="72" t="str">
        <f t="shared" si="77"/>
        <v>1000x600x120</v>
      </c>
      <c r="G96" s="434" t="s">
        <v>547</v>
      </c>
      <c r="H96" s="442" t="s">
        <v>546</v>
      </c>
      <c r="I96" s="67" t="s">
        <v>109</v>
      </c>
      <c r="J96" s="65" t="str">
        <f t="shared" si="106"/>
        <v>C</v>
      </c>
      <c r="K96" s="64"/>
      <c r="L96" s="64"/>
      <c r="M96" s="63"/>
      <c r="N96" s="62">
        <v>2</v>
      </c>
      <c r="O96" s="55">
        <f t="shared" si="83"/>
        <v>1.2</v>
      </c>
      <c r="P96" s="54">
        <f t="shared" si="84"/>
        <v>0.14399999999999999</v>
      </c>
      <c r="Q96" s="53">
        <f t="shared" si="78"/>
        <v>14.975999999999999</v>
      </c>
      <c r="R96" s="57">
        <v>40</v>
      </c>
      <c r="S96" s="59">
        <v>4</v>
      </c>
      <c r="T96" s="171">
        <f>R96*N96</f>
        <v>80</v>
      </c>
      <c r="U96" s="55">
        <f>O96*R96</f>
        <v>48</v>
      </c>
      <c r="V96" s="54">
        <f>P96*R96</f>
        <v>5.76</v>
      </c>
      <c r="W96" s="55">
        <f>AU96*V96</f>
        <v>599.04</v>
      </c>
      <c r="X96" s="55" t="s">
        <v>198</v>
      </c>
      <c r="Y96" s="174">
        <f>R96/S96*N96*C96+140</f>
        <v>2540</v>
      </c>
      <c r="Z96" s="155">
        <f>AA96*R96</f>
        <v>520</v>
      </c>
      <c r="AA96" s="59">
        <v>13</v>
      </c>
      <c r="AB96" s="55">
        <f t="shared" si="100"/>
        <v>624</v>
      </c>
      <c r="AC96" s="54">
        <f t="shared" si="101"/>
        <v>74.88</v>
      </c>
      <c r="AD96" s="53">
        <f t="shared" si="102"/>
        <v>7787.5199999999995</v>
      </c>
      <c r="AE96" s="154" t="s">
        <v>134</v>
      </c>
      <c r="AF96" s="51">
        <f t="shared" si="85"/>
        <v>16</v>
      </c>
      <c r="AG96" s="169" t="s">
        <v>137</v>
      </c>
      <c r="AH96" s="49">
        <f t="shared" si="79"/>
        <v>768</v>
      </c>
      <c r="AI96" s="48">
        <f t="shared" si="80"/>
        <v>92.16</v>
      </c>
      <c r="AJ96" s="47">
        <f t="shared" si="81"/>
        <v>9584.64</v>
      </c>
      <c r="AK96" s="46" t="s">
        <v>545</v>
      </c>
      <c r="AL96" s="45" t="s">
        <v>544</v>
      </c>
      <c r="AM96" s="44">
        <f t="shared" si="86"/>
        <v>1353.6</v>
      </c>
      <c r="AN96" s="43">
        <f t="shared" si="73"/>
        <v>1624.32</v>
      </c>
      <c r="AO96" s="42">
        <f t="shared" si="74"/>
        <v>11280</v>
      </c>
      <c r="AP96" s="41">
        <f t="shared" si="75"/>
        <v>13536</v>
      </c>
      <c r="AQ96" s="108"/>
      <c r="AR96" s="108"/>
      <c r="AS96" s="108"/>
      <c r="AT96" s="66" t="str">
        <f t="shared" si="87"/>
        <v>270807</v>
      </c>
      <c r="AU96" s="66">
        <v>104</v>
      </c>
      <c r="AV96" s="40">
        <v>11280</v>
      </c>
      <c r="AW96" s="40">
        <f t="shared" si="88"/>
        <v>1353.6</v>
      </c>
    </row>
    <row r="97" spans="1:49" ht="15" customHeight="1" x14ac:dyDescent="0.3">
      <c r="A97" s="73" t="s">
        <v>1457</v>
      </c>
      <c r="B97" s="72" t="s">
        <v>499</v>
      </c>
      <c r="C97" s="74">
        <v>120</v>
      </c>
      <c r="D97" s="71">
        <v>1200</v>
      </c>
      <c r="E97" s="71">
        <v>600</v>
      </c>
      <c r="F97" s="70" t="str">
        <f t="shared" si="77"/>
        <v>1200x600x120</v>
      </c>
      <c r="G97" s="431" t="s">
        <v>543</v>
      </c>
      <c r="H97" s="442" t="s">
        <v>1261</v>
      </c>
      <c r="I97" s="67" t="s">
        <v>1</v>
      </c>
      <c r="J97" s="65"/>
      <c r="K97" s="64" t="str">
        <f t="shared" ref="K97:L98" si="107">$AE97</f>
        <v>B</v>
      </c>
      <c r="L97" s="64" t="str">
        <f t="shared" si="107"/>
        <v>B</v>
      </c>
      <c r="M97" s="63"/>
      <c r="N97" s="62">
        <v>2</v>
      </c>
      <c r="O97" s="55">
        <f t="shared" si="83"/>
        <v>1.44</v>
      </c>
      <c r="P97" s="54">
        <f t="shared" si="84"/>
        <v>0.17279999999999998</v>
      </c>
      <c r="Q97" s="53">
        <f t="shared" si="78"/>
        <v>17.107199999999999</v>
      </c>
      <c r="R97" s="161"/>
      <c r="S97" s="59"/>
      <c r="T97" s="160"/>
      <c r="U97" s="158"/>
      <c r="V97" s="159"/>
      <c r="W97" s="158"/>
      <c r="X97" s="158"/>
      <c r="Y97" s="157"/>
      <c r="Z97" s="57">
        <v>484</v>
      </c>
      <c r="AA97" s="56" t="s">
        <v>3</v>
      </c>
      <c r="AB97" s="55">
        <f t="shared" si="100"/>
        <v>696.95999999999992</v>
      </c>
      <c r="AC97" s="54">
        <f t="shared" si="101"/>
        <v>83.635199999999998</v>
      </c>
      <c r="AD97" s="53">
        <f t="shared" si="102"/>
        <v>8279.8847999999998</v>
      </c>
      <c r="AE97" s="406" t="s">
        <v>205</v>
      </c>
      <c r="AF97" s="51">
        <f t="shared" si="85"/>
        <v>351</v>
      </c>
      <c r="AG97" s="50" t="s">
        <v>1</v>
      </c>
      <c r="AH97" s="49">
        <f t="shared" si="79"/>
        <v>505.44</v>
      </c>
      <c r="AI97" s="48">
        <f t="shared" si="80"/>
        <v>60.652799999999992</v>
      </c>
      <c r="AJ97" s="47">
        <f t="shared" si="81"/>
        <v>6004.6271999999999</v>
      </c>
      <c r="AK97" s="46" t="s">
        <v>541</v>
      </c>
      <c r="AL97" s="45"/>
      <c r="AM97" s="44">
        <f t="shared" si="86"/>
        <v>1353.6</v>
      </c>
      <c r="AN97" s="43">
        <f t="shared" si="73"/>
        <v>1624.32</v>
      </c>
      <c r="AO97" s="42">
        <f t="shared" si="74"/>
        <v>11280</v>
      </c>
      <c r="AP97" s="41">
        <f t="shared" si="75"/>
        <v>13536</v>
      </c>
      <c r="AQ97" s="108"/>
      <c r="AR97" s="108"/>
      <c r="AS97" s="108"/>
      <c r="AT97" s="66" t="str">
        <f t="shared" si="87"/>
        <v>259285</v>
      </c>
      <c r="AU97" s="66">
        <v>99</v>
      </c>
      <c r="AV97" s="40">
        <v>11280</v>
      </c>
      <c r="AW97" s="40">
        <f t="shared" si="88"/>
        <v>1353.6</v>
      </c>
    </row>
    <row r="98" spans="1:49" ht="15" customHeight="1" x14ac:dyDescent="0.3">
      <c r="A98" s="73" t="s">
        <v>1457</v>
      </c>
      <c r="B98" s="72" t="s">
        <v>499</v>
      </c>
      <c r="C98" s="74">
        <v>120</v>
      </c>
      <c r="D98" s="74">
        <v>1200</v>
      </c>
      <c r="E98" s="74">
        <v>600</v>
      </c>
      <c r="F98" s="72" t="str">
        <f t="shared" si="77"/>
        <v>1200x600x120</v>
      </c>
      <c r="G98" s="431" t="s">
        <v>542</v>
      </c>
      <c r="H98" s="442" t="s">
        <v>1262</v>
      </c>
      <c r="I98" s="67" t="s">
        <v>109</v>
      </c>
      <c r="J98" s="65"/>
      <c r="K98" s="64" t="str">
        <f t="shared" si="107"/>
        <v>C</v>
      </c>
      <c r="L98" s="64" t="str">
        <f t="shared" si="107"/>
        <v>C</v>
      </c>
      <c r="M98" s="63"/>
      <c r="N98" s="62">
        <v>2</v>
      </c>
      <c r="O98" s="55">
        <f t="shared" si="83"/>
        <v>1.44</v>
      </c>
      <c r="P98" s="54">
        <f t="shared" si="84"/>
        <v>0.17279999999999998</v>
      </c>
      <c r="Q98" s="53">
        <f t="shared" si="78"/>
        <v>17.107199999999999</v>
      </c>
      <c r="R98" s="57">
        <v>40</v>
      </c>
      <c r="S98" s="59">
        <v>4</v>
      </c>
      <c r="T98" s="171">
        <f>R98*N98</f>
        <v>80</v>
      </c>
      <c r="U98" s="55">
        <f>O98*R98</f>
        <v>57.599999999999994</v>
      </c>
      <c r="V98" s="54">
        <f>P98*R98</f>
        <v>6.911999999999999</v>
      </c>
      <c r="W98" s="55">
        <f>AU98*V98</f>
        <v>684.2879999999999</v>
      </c>
      <c r="X98" s="55" t="s">
        <v>158</v>
      </c>
      <c r="Y98" s="58">
        <f>R98/S98*N98*C98+140</f>
        <v>2540</v>
      </c>
      <c r="Z98" s="155">
        <f>AA98*R98</f>
        <v>440</v>
      </c>
      <c r="AA98" s="59">
        <v>11</v>
      </c>
      <c r="AB98" s="55">
        <f t="shared" si="100"/>
        <v>633.59999999999991</v>
      </c>
      <c r="AC98" s="54">
        <f t="shared" si="101"/>
        <v>76.031999999999982</v>
      </c>
      <c r="AD98" s="53">
        <f t="shared" si="102"/>
        <v>7527.1679999999988</v>
      </c>
      <c r="AE98" s="154" t="s">
        <v>134</v>
      </c>
      <c r="AF98" s="51">
        <f t="shared" si="85"/>
        <v>14</v>
      </c>
      <c r="AG98" s="169" t="s">
        <v>137</v>
      </c>
      <c r="AH98" s="49">
        <f t="shared" si="79"/>
        <v>806.39999999999986</v>
      </c>
      <c r="AI98" s="48">
        <f t="shared" si="80"/>
        <v>96.767999999999986</v>
      </c>
      <c r="AJ98" s="47">
        <f t="shared" si="81"/>
        <v>9580.0319999999992</v>
      </c>
      <c r="AK98" s="46" t="s">
        <v>541</v>
      </c>
      <c r="AL98" s="45" t="s">
        <v>540</v>
      </c>
      <c r="AM98" s="44">
        <f t="shared" si="86"/>
        <v>1353.6</v>
      </c>
      <c r="AN98" s="43">
        <f t="shared" si="73"/>
        <v>1624.32</v>
      </c>
      <c r="AO98" s="42">
        <f t="shared" si="74"/>
        <v>11280</v>
      </c>
      <c r="AP98" s="41">
        <f t="shared" si="75"/>
        <v>13536</v>
      </c>
      <c r="AQ98" s="108"/>
      <c r="AR98" s="108"/>
      <c r="AS98" s="108"/>
      <c r="AT98" s="66" t="str">
        <f t="shared" si="87"/>
        <v>259955</v>
      </c>
      <c r="AU98" s="66">
        <v>99</v>
      </c>
      <c r="AV98" s="40">
        <v>11280</v>
      </c>
      <c r="AW98" s="40">
        <f t="shared" si="88"/>
        <v>1353.6</v>
      </c>
    </row>
    <row r="99" spans="1:49" ht="15" customHeight="1" x14ac:dyDescent="0.3">
      <c r="A99" s="73" t="s">
        <v>1457</v>
      </c>
      <c r="B99" s="72" t="s">
        <v>499</v>
      </c>
      <c r="C99" s="71">
        <v>130</v>
      </c>
      <c r="D99" s="71">
        <v>1000</v>
      </c>
      <c r="E99" s="71">
        <v>600</v>
      </c>
      <c r="F99" s="70" t="str">
        <f t="shared" si="77"/>
        <v>1000x600x130</v>
      </c>
      <c r="G99" s="431" t="s">
        <v>539</v>
      </c>
      <c r="H99" s="442" t="s">
        <v>538</v>
      </c>
      <c r="I99" s="67" t="s">
        <v>1</v>
      </c>
      <c r="J99" s="65" t="str">
        <f t="shared" ref="J99" si="108">$AE99</f>
        <v>C</v>
      </c>
      <c r="K99" s="64"/>
      <c r="L99" s="64"/>
      <c r="M99" s="63"/>
      <c r="N99" s="62">
        <v>2</v>
      </c>
      <c r="O99" s="55">
        <f t="shared" si="83"/>
        <v>1.2</v>
      </c>
      <c r="P99" s="54">
        <f t="shared" si="84"/>
        <v>0.156</v>
      </c>
      <c r="Q99" s="53">
        <f t="shared" si="78"/>
        <v>16.068000000000001</v>
      </c>
      <c r="R99" s="161"/>
      <c r="S99" s="59"/>
      <c r="T99" s="160"/>
      <c r="U99" s="158"/>
      <c r="V99" s="159"/>
      <c r="W99" s="158"/>
      <c r="X99" s="158"/>
      <c r="Y99" s="157"/>
      <c r="Z99" s="57">
        <v>520</v>
      </c>
      <c r="AA99" s="56" t="s">
        <v>3</v>
      </c>
      <c r="AB99" s="55">
        <f t="shared" si="100"/>
        <v>624</v>
      </c>
      <c r="AC99" s="54">
        <f t="shared" si="101"/>
        <v>81.12</v>
      </c>
      <c r="AD99" s="53">
        <f t="shared" si="102"/>
        <v>8355.36</v>
      </c>
      <c r="AE99" s="154" t="s">
        <v>134</v>
      </c>
      <c r="AF99" s="51">
        <f t="shared" si="85"/>
        <v>561</v>
      </c>
      <c r="AG99" s="50" t="s">
        <v>1</v>
      </c>
      <c r="AH99" s="49">
        <f t="shared" si="79"/>
        <v>673.19999999999993</v>
      </c>
      <c r="AI99" s="48">
        <f t="shared" si="80"/>
        <v>87.516000000000005</v>
      </c>
      <c r="AJ99" s="47">
        <f t="shared" si="81"/>
        <v>9014.148000000001</v>
      </c>
      <c r="AK99" s="46" t="s">
        <v>537</v>
      </c>
      <c r="AL99" s="45"/>
      <c r="AM99" s="44">
        <f t="shared" si="86"/>
        <v>1448.2</v>
      </c>
      <c r="AN99" s="43">
        <f t="shared" si="73"/>
        <v>1737.84</v>
      </c>
      <c r="AO99" s="42">
        <f t="shared" si="74"/>
        <v>11140</v>
      </c>
      <c r="AP99" s="41">
        <f t="shared" si="75"/>
        <v>13368</v>
      </c>
      <c r="AQ99" s="108"/>
      <c r="AR99" s="108"/>
      <c r="AS99" s="108"/>
      <c r="AT99" s="66" t="str">
        <f t="shared" si="87"/>
        <v>251133</v>
      </c>
      <c r="AU99" s="66">
        <v>103</v>
      </c>
      <c r="AV99" s="40">
        <v>11140</v>
      </c>
      <c r="AW99" s="40">
        <f t="shared" si="88"/>
        <v>1448.2</v>
      </c>
    </row>
    <row r="100" spans="1:49" ht="15" customHeight="1" x14ac:dyDescent="0.3">
      <c r="A100" s="73" t="s">
        <v>1457</v>
      </c>
      <c r="B100" s="72" t="s">
        <v>499</v>
      </c>
      <c r="C100" s="74">
        <v>130</v>
      </c>
      <c r="D100" s="71">
        <v>1200</v>
      </c>
      <c r="E100" s="71">
        <v>600</v>
      </c>
      <c r="F100" s="70" t="str">
        <f t="shared" si="77"/>
        <v>1200x600x130</v>
      </c>
      <c r="G100" s="431" t="s">
        <v>536</v>
      </c>
      <c r="H100" s="442" t="s">
        <v>1263</v>
      </c>
      <c r="I100" s="67" t="s">
        <v>1</v>
      </c>
      <c r="J100" s="65"/>
      <c r="K100" s="64" t="str">
        <f t="shared" ref="K100:L101" si="109">$AE100</f>
        <v>C</v>
      </c>
      <c r="L100" s="64" t="str">
        <f t="shared" si="109"/>
        <v>C</v>
      </c>
      <c r="M100" s="63"/>
      <c r="N100" s="62">
        <v>2</v>
      </c>
      <c r="O100" s="55">
        <f t="shared" si="83"/>
        <v>1.44</v>
      </c>
      <c r="P100" s="54">
        <f t="shared" si="84"/>
        <v>0.18719999999999998</v>
      </c>
      <c r="Q100" s="53">
        <f t="shared" si="78"/>
        <v>18.345599999999997</v>
      </c>
      <c r="R100" s="161"/>
      <c r="S100" s="59"/>
      <c r="T100" s="160"/>
      <c r="U100" s="158"/>
      <c r="V100" s="159"/>
      <c r="W100" s="158"/>
      <c r="X100" s="158"/>
      <c r="Y100" s="157"/>
      <c r="Z100" s="57">
        <v>440</v>
      </c>
      <c r="AA100" s="56" t="s">
        <v>3</v>
      </c>
      <c r="AB100" s="55">
        <f t="shared" si="100"/>
        <v>633.6</v>
      </c>
      <c r="AC100" s="54">
        <f t="shared" si="101"/>
        <v>82.367999999999995</v>
      </c>
      <c r="AD100" s="53">
        <f t="shared" si="102"/>
        <v>8072.0639999999985</v>
      </c>
      <c r="AE100" s="421" t="s">
        <v>134</v>
      </c>
      <c r="AF100" s="51">
        <f t="shared" si="85"/>
        <v>491</v>
      </c>
      <c r="AG100" s="50" t="s">
        <v>1</v>
      </c>
      <c r="AH100" s="49">
        <f t="shared" si="79"/>
        <v>707.04</v>
      </c>
      <c r="AI100" s="48">
        <f t="shared" si="80"/>
        <v>91.915199999999984</v>
      </c>
      <c r="AJ100" s="47">
        <f t="shared" si="81"/>
        <v>9007.6895999999979</v>
      </c>
      <c r="AK100" s="46" t="s">
        <v>535</v>
      </c>
      <c r="AL100" s="45"/>
      <c r="AM100" s="44">
        <f t="shared" si="86"/>
        <v>1448.2</v>
      </c>
      <c r="AN100" s="43">
        <f t="shared" si="73"/>
        <v>1737.84</v>
      </c>
      <c r="AO100" s="42">
        <f t="shared" si="74"/>
        <v>11140</v>
      </c>
      <c r="AP100" s="41">
        <f t="shared" si="75"/>
        <v>13368</v>
      </c>
      <c r="AQ100" s="108"/>
      <c r="AR100" s="108"/>
      <c r="AS100" s="108"/>
      <c r="AT100" s="66" t="str">
        <f t="shared" si="87"/>
        <v>259289</v>
      </c>
      <c r="AU100" s="66">
        <v>98</v>
      </c>
      <c r="AV100" s="40">
        <v>11140</v>
      </c>
      <c r="AW100" s="40">
        <f t="shared" si="88"/>
        <v>1448.2</v>
      </c>
    </row>
    <row r="101" spans="1:49" ht="15" customHeight="1" x14ac:dyDescent="0.3">
      <c r="A101" s="73" t="s">
        <v>1457</v>
      </c>
      <c r="B101" s="72" t="s">
        <v>499</v>
      </c>
      <c r="C101" s="74">
        <v>130</v>
      </c>
      <c r="D101" s="74">
        <v>1200</v>
      </c>
      <c r="E101" s="74">
        <v>600</v>
      </c>
      <c r="F101" s="72" t="str">
        <f t="shared" si="77"/>
        <v>1200x600x130</v>
      </c>
      <c r="G101" s="431" t="s">
        <v>1405</v>
      </c>
      <c r="H101" s="442" t="s">
        <v>1674</v>
      </c>
      <c r="I101" s="67" t="s">
        <v>109</v>
      </c>
      <c r="J101" s="65"/>
      <c r="K101" s="64" t="str">
        <f t="shared" si="109"/>
        <v>C</v>
      </c>
      <c r="L101" s="64" t="str">
        <f t="shared" si="109"/>
        <v>C</v>
      </c>
      <c r="M101" s="63"/>
      <c r="N101" s="62">
        <v>2</v>
      </c>
      <c r="O101" s="55">
        <f t="shared" si="83"/>
        <v>1.44</v>
      </c>
      <c r="P101" s="54">
        <f t="shared" si="84"/>
        <v>0.18719999999999998</v>
      </c>
      <c r="Q101" s="53">
        <f t="shared" si="78"/>
        <v>18.345599999999997</v>
      </c>
      <c r="R101" s="57">
        <v>36</v>
      </c>
      <c r="S101" s="59">
        <v>4</v>
      </c>
      <c r="T101" s="171">
        <f>R101*N101</f>
        <v>72</v>
      </c>
      <c r="U101" s="55">
        <f>O101*R101</f>
        <v>51.839999999999996</v>
      </c>
      <c r="V101" s="54">
        <f>P101*R101</f>
        <v>6.7391999999999994</v>
      </c>
      <c r="W101" s="55">
        <f>AU101*V101</f>
        <v>660.44159999999999</v>
      </c>
      <c r="X101" s="55" t="s">
        <v>158</v>
      </c>
      <c r="Y101" s="58">
        <f>R101/S101*N101*C101+140</f>
        <v>2480</v>
      </c>
      <c r="Z101" s="155">
        <f>AA101*R101</f>
        <v>396</v>
      </c>
      <c r="AA101" s="59">
        <v>11</v>
      </c>
      <c r="AB101" s="55">
        <f t="shared" si="100"/>
        <v>570.24</v>
      </c>
      <c r="AC101" s="54">
        <f t="shared" si="101"/>
        <v>74.131199999999993</v>
      </c>
      <c r="AD101" s="53">
        <f t="shared" si="102"/>
        <v>7264.8576000000003</v>
      </c>
      <c r="AE101" s="154" t="s">
        <v>134</v>
      </c>
      <c r="AF101" s="51">
        <f t="shared" si="85"/>
        <v>14</v>
      </c>
      <c r="AG101" s="169" t="s">
        <v>137</v>
      </c>
      <c r="AH101" s="49">
        <f t="shared" si="79"/>
        <v>725.76</v>
      </c>
      <c r="AI101" s="48">
        <f t="shared" si="80"/>
        <v>94.348799999999997</v>
      </c>
      <c r="AJ101" s="47">
        <f t="shared" si="81"/>
        <v>9246.1823999999997</v>
      </c>
      <c r="AK101" s="46" t="s">
        <v>535</v>
      </c>
      <c r="AL101" s="360" t="s">
        <v>1407</v>
      </c>
      <c r="AM101" s="44">
        <f t="shared" si="86"/>
        <v>1448.2</v>
      </c>
      <c r="AN101" s="43">
        <f t="shared" si="73"/>
        <v>1737.84</v>
      </c>
      <c r="AO101" s="42">
        <f t="shared" si="74"/>
        <v>11140</v>
      </c>
      <c r="AP101" s="41">
        <f t="shared" si="75"/>
        <v>13368</v>
      </c>
      <c r="AQ101" s="108"/>
      <c r="AR101" s="108"/>
      <c r="AS101" s="108"/>
      <c r="AT101" s="66" t="str">
        <f t="shared" si="87"/>
        <v>273885</v>
      </c>
      <c r="AU101" s="66">
        <v>98</v>
      </c>
      <c r="AV101" s="40">
        <v>11140</v>
      </c>
      <c r="AW101" s="40">
        <f t="shared" si="88"/>
        <v>1448.2</v>
      </c>
    </row>
    <row r="102" spans="1:49" ht="15" customHeight="1" x14ac:dyDescent="0.3">
      <c r="A102" s="73" t="s">
        <v>1457</v>
      </c>
      <c r="B102" s="72" t="s">
        <v>499</v>
      </c>
      <c r="C102" s="71">
        <v>140</v>
      </c>
      <c r="D102" s="71">
        <v>1000</v>
      </c>
      <c r="E102" s="71">
        <v>600</v>
      </c>
      <c r="F102" s="70" t="str">
        <f t="shared" si="77"/>
        <v>1000x600x140</v>
      </c>
      <c r="G102" s="431" t="s">
        <v>534</v>
      </c>
      <c r="H102" s="442" t="s">
        <v>533</v>
      </c>
      <c r="I102" s="67" t="s">
        <v>1</v>
      </c>
      <c r="J102" s="65" t="str">
        <f t="shared" ref="J102" si="110">$AE102</f>
        <v>C</v>
      </c>
      <c r="K102" s="64"/>
      <c r="L102" s="64"/>
      <c r="M102" s="63"/>
      <c r="N102" s="62">
        <v>2</v>
      </c>
      <c r="O102" s="55">
        <f t="shared" si="83"/>
        <v>1.2</v>
      </c>
      <c r="P102" s="54">
        <f t="shared" si="84"/>
        <v>0.16800000000000001</v>
      </c>
      <c r="Q102" s="53">
        <f t="shared" si="78"/>
        <v>17.136000000000003</v>
      </c>
      <c r="R102" s="161"/>
      <c r="S102" s="59"/>
      <c r="T102" s="160"/>
      <c r="U102" s="158"/>
      <c r="V102" s="159"/>
      <c r="W102" s="158"/>
      <c r="X102" s="158"/>
      <c r="Y102" s="157"/>
      <c r="Z102" s="57">
        <v>468</v>
      </c>
      <c r="AA102" s="56" t="s">
        <v>3</v>
      </c>
      <c r="AB102" s="55">
        <f t="shared" si="100"/>
        <v>561.6</v>
      </c>
      <c r="AC102" s="54">
        <f t="shared" si="101"/>
        <v>78.624000000000009</v>
      </c>
      <c r="AD102" s="53">
        <f t="shared" si="102"/>
        <v>8019.648000000001</v>
      </c>
      <c r="AE102" s="154" t="s">
        <v>134</v>
      </c>
      <c r="AF102" s="51">
        <f t="shared" si="85"/>
        <v>526</v>
      </c>
      <c r="AG102" s="50" t="s">
        <v>1</v>
      </c>
      <c r="AH102" s="49">
        <f t="shared" si="79"/>
        <v>631.19999999999993</v>
      </c>
      <c r="AI102" s="48">
        <f t="shared" si="80"/>
        <v>88.368000000000009</v>
      </c>
      <c r="AJ102" s="47">
        <f t="shared" si="81"/>
        <v>9013.5360000000019</v>
      </c>
      <c r="AK102" s="46" t="s">
        <v>532</v>
      </c>
      <c r="AL102" s="45"/>
      <c r="AM102" s="44">
        <f t="shared" si="86"/>
        <v>1537.2</v>
      </c>
      <c r="AN102" s="43">
        <f t="shared" si="73"/>
        <v>1844.64</v>
      </c>
      <c r="AO102" s="42">
        <f t="shared" si="74"/>
        <v>10980</v>
      </c>
      <c r="AP102" s="41">
        <f t="shared" si="75"/>
        <v>13176</v>
      </c>
      <c r="AQ102" s="108"/>
      <c r="AR102" s="108"/>
      <c r="AS102" s="108"/>
      <c r="AT102" s="66" t="str">
        <f t="shared" si="87"/>
        <v>257107</v>
      </c>
      <c r="AU102" s="66">
        <v>102</v>
      </c>
      <c r="AV102" s="40">
        <v>10980</v>
      </c>
      <c r="AW102" s="40">
        <f t="shared" si="88"/>
        <v>1537.2</v>
      </c>
    </row>
    <row r="103" spans="1:49" ht="15" customHeight="1" x14ac:dyDescent="0.3">
      <c r="A103" s="73" t="s">
        <v>1457</v>
      </c>
      <c r="B103" s="72" t="s">
        <v>499</v>
      </c>
      <c r="C103" s="74">
        <v>140</v>
      </c>
      <c r="D103" s="71">
        <v>1200</v>
      </c>
      <c r="E103" s="71">
        <v>600</v>
      </c>
      <c r="F103" s="70" t="str">
        <f t="shared" si="77"/>
        <v>1200x600x140</v>
      </c>
      <c r="G103" s="431" t="s">
        <v>531</v>
      </c>
      <c r="H103" s="442" t="s">
        <v>1264</v>
      </c>
      <c r="I103" s="67" t="s">
        <v>1</v>
      </c>
      <c r="J103" s="65"/>
      <c r="K103" s="64" t="str">
        <f t="shared" ref="K103:L104" si="111">$AE103</f>
        <v>C</v>
      </c>
      <c r="L103" s="64" t="str">
        <f t="shared" si="111"/>
        <v>C</v>
      </c>
      <c r="M103" s="63"/>
      <c r="N103" s="62">
        <v>2</v>
      </c>
      <c r="O103" s="55">
        <f t="shared" si="83"/>
        <v>1.44</v>
      </c>
      <c r="P103" s="54">
        <f t="shared" si="84"/>
        <v>0.2016</v>
      </c>
      <c r="Q103" s="53">
        <f t="shared" si="78"/>
        <v>19.555199999999999</v>
      </c>
      <c r="R103" s="161"/>
      <c r="S103" s="59"/>
      <c r="T103" s="160"/>
      <c r="U103" s="158"/>
      <c r="V103" s="159"/>
      <c r="W103" s="158"/>
      <c r="X103" s="158"/>
      <c r="Y103" s="157"/>
      <c r="Z103" s="57">
        <v>396</v>
      </c>
      <c r="AA103" s="56" t="s">
        <v>3</v>
      </c>
      <c r="AB103" s="55">
        <f t="shared" si="100"/>
        <v>570.24</v>
      </c>
      <c r="AC103" s="54">
        <f t="shared" si="101"/>
        <v>79.833600000000004</v>
      </c>
      <c r="AD103" s="53">
        <f t="shared" si="102"/>
        <v>7743.8591999999999</v>
      </c>
      <c r="AE103" s="421" t="s">
        <v>134</v>
      </c>
      <c r="AF103" s="51">
        <f t="shared" si="85"/>
        <v>461</v>
      </c>
      <c r="AG103" s="50" t="s">
        <v>1</v>
      </c>
      <c r="AH103" s="49">
        <f t="shared" si="79"/>
        <v>663.84</v>
      </c>
      <c r="AI103" s="48">
        <f t="shared" si="80"/>
        <v>92.937600000000003</v>
      </c>
      <c r="AJ103" s="47">
        <f t="shared" si="81"/>
        <v>9014.9472000000005</v>
      </c>
      <c r="AK103" s="46" t="s">
        <v>530</v>
      </c>
      <c r="AL103" s="45"/>
      <c r="AM103" s="44">
        <f t="shared" si="86"/>
        <v>1537.2</v>
      </c>
      <c r="AN103" s="43">
        <f t="shared" si="73"/>
        <v>1844.64</v>
      </c>
      <c r="AO103" s="42">
        <f t="shared" si="74"/>
        <v>10980</v>
      </c>
      <c r="AP103" s="41">
        <f t="shared" si="75"/>
        <v>13176</v>
      </c>
      <c r="AQ103" s="108"/>
      <c r="AR103" s="108"/>
      <c r="AS103" s="108"/>
      <c r="AT103" s="66" t="str">
        <f t="shared" si="87"/>
        <v>259290</v>
      </c>
      <c r="AU103" s="66">
        <v>97</v>
      </c>
      <c r="AV103" s="40">
        <v>10980</v>
      </c>
      <c r="AW103" s="40">
        <f t="shared" si="88"/>
        <v>1537.2</v>
      </c>
    </row>
    <row r="104" spans="1:49" ht="15" customHeight="1" x14ac:dyDescent="0.3">
      <c r="A104" s="73" t="s">
        <v>1457</v>
      </c>
      <c r="B104" s="72" t="s">
        <v>499</v>
      </c>
      <c r="C104" s="74">
        <v>140</v>
      </c>
      <c r="D104" s="74">
        <v>1200</v>
      </c>
      <c r="E104" s="74">
        <v>600</v>
      </c>
      <c r="F104" s="72" t="str">
        <f t="shared" si="77"/>
        <v>1200x600x140</v>
      </c>
      <c r="G104" s="431" t="s">
        <v>1406</v>
      </c>
      <c r="H104" s="442" t="s">
        <v>1673</v>
      </c>
      <c r="I104" s="67" t="s">
        <v>109</v>
      </c>
      <c r="J104" s="65"/>
      <c r="K104" s="64" t="str">
        <f t="shared" si="111"/>
        <v>C</v>
      </c>
      <c r="L104" s="64" t="str">
        <f t="shared" si="111"/>
        <v>C</v>
      </c>
      <c r="M104" s="63"/>
      <c r="N104" s="62">
        <v>2</v>
      </c>
      <c r="O104" s="55">
        <f t="shared" si="83"/>
        <v>1.44</v>
      </c>
      <c r="P104" s="54">
        <f t="shared" si="84"/>
        <v>0.2016</v>
      </c>
      <c r="Q104" s="53">
        <f t="shared" si="78"/>
        <v>19.555199999999999</v>
      </c>
      <c r="R104" s="57">
        <v>32</v>
      </c>
      <c r="S104" s="59">
        <v>4</v>
      </c>
      <c r="T104" s="171">
        <f>R104*N104</f>
        <v>64</v>
      </c>
      <c r="U104" s="55">
        <f>O104*R104</f>
        <v>46.08</v>
      </c>
      <c r="V104" s="54">
        <f>P104*R104</f>
        <v>6.4512</v>
      </c>
      <c r="W104" s="55">
        <f>AU104*V104</f>
        <v>625.76639999999998</v>
      </c>
      <c r="X104" s="55" t="s">
        <v>158</v>
      </c>
      <c r="Y104" s="58">
        <f>R104/S104*N104*C104+140</f>
        <v>2380</v>
      </c>
      <c r="Z104" s="155">
        <f>AA104*R104</f>
        <v>352</v>
      </c>
      <c r="AA104" s="59">
        <v>11</v>
      </c>
      <c r="AB104" s="55">
        <f t="shared" si="100"/>
        <v>506.88</v>
      </c>
      <c r="AC104" s="54">
        <f t="shared" si="101"/>
        <v>70.963200000000001</v>
      </c>
      <c r="AD104" s="53">
        <f t="shared" si="102"/>
        <v>6883.4303999999993</v>
      </c>
      <c r="AE104" s="154" t="s">
        <v>134</v>
      </c>
      <c r="AF104" s="51">
        <f t="shared" si="85"/>
        <v>15</v>
      </c>
      <c r="AG104" s="169" t="s">
        <v>137</v>
      </c>
      <c r="AH104" s="49">
        <f t="shared" si="79"/>
        <v>691.19999999999993</v>
      </c>
      <c r="AI104" s="48">
        <f t="shared" si="80"/>
        <v>96.768000000000001</v>
      </c>
      <c r="AJ104" s="47">
        <f t="shared" si="81"/>
        <v>9386.4959999999992</v>
      </c>
      <c r="AK104" s="46" t="s">
        <v>530</v>
      </c>
      <c r="AL104" s="360" t="s">
        <v>1408</v>
      </c>
      <c r="AM104" s="44">
        <f t="shared" si="86"/>
        <v>1537.2</v>
      </c>
      <c r="AN104" s="43">
        <f t="shared" si="73"/>
        <v>1844.64</v>
      </c>
      <c r="AO104" s="42">
        <f t="shared" si="74"/>
        <v>10980</v>
      </c>
      <c r="AP104" s="41">
        <f t="shared" si="75"/>
        <v>13176</v>
      </c>
      <c r="AQ104" s="108"/>
      <c r="AR104" s="108"/>
      <c r="AS104" s="108"/>
      <c r="AT104" s="66" t="str">
        <f t="shared" si="87"/>
        <v>276847</v>
      </c>
      <c r="AU104" s="66">
        <v>97</v>
      </c>
      <c r="AV104" s="40">
        <v>10980</v>
      </c>
      <c r="AW104" s="40">
        <f t="shared" si="88"/>
        <v>1537.2</v>
      </c>
    </row>
    <row r="105" spans="1:49" ht="15" customHeight="1" x14ac:dyDescent="0.3">
      <c r="A105" s="73" t="s">
        <v>1457</v>
      </c>
      <c r="B105" s="72" t="s">
        <v>499</v>
      </c>
      <c r="C105" s="71">
        <v>150</v>
      </c>
      <c r="D105" s="71">
        <v>1000</v>
      </c>
      <c r="E105" s="71">
        <v>600</v>
      </c>
      <c r="F105" s="70" t="str">
        <f t="shared" si="77"/>
        <v>1000x600x150</v>
      </c>
      <c r="G105" s="431" t="s">
        <v>529</v>
      </c>
      <c r="H105" s="442" t="s">
        <v>528</v>
      </c>
      <c r="I105" s="67" t="s">
        <v>1</v>
      </c>
      <c r="J105" s="65" t="str">
        <f t="shared" ref="J105:J106" si="112">$AE105</f>
        <v>A</v>
      </c>
      <c r="K105" s="64"/>
      <c r="L105" s="64"/>
      <c r="M105" s="63"/>
      <c r="N105" s="62">
        <v>2</v>
      </c>
      <c r="O105" s="55">
        <f t="shared" si="83"/>
        <v>1.2</v>
      </c>
      <c r="P105" s="54">
        <f t="shared" si="84"/>
        <v>0.18</v>
      </c>
      <c r="Q105" s="53">
        <f t="shared" si="78"/>
        <v>18.18</v>
      </c>
      <c r="R105" s="161"/>
      <c r="S105" s="59"/>
      <c r="T105" s="160"/>
      <c r="U105" s="158"/>
      <c r="V105" s="159"/>
      <c r="W105" s="158"/>
      <c r="X105" s="158"/>
      <c r="Y105" s="157"/>
      <c r="Z105" s="57">
        <v>416</v>
      </c>
      <c r="AA105" s="56" t="s">
        <v>3</v>
      </c>
      <c r="AB105" s="55">
        <f t="shared" si="100"/>
        <v>499.2</v>
      </c>
      <c r="AC105" s="54">
        <f t="shared" si="101"/>
        <v>74.88</v>
      </c>
      <c r="AD105" s="53">
        <f t="shared" si="102"/>
        <v>7562.88</v>
      </c>
      <c r="AE105" s="52" t="s">
        <v>2</v>
      </c>
      <c r="AF105" s="51">
        <f t="shared" si="85"/>
        <v>1</v>
      </c>
      <c r="AG105" s="50" t="s">
        <v>1</v>
      </c>
      <c r="AH105" s="49">
        <f t="shared" si="79"/>
        <v>1.2</v>
      </c>
      <c r="AI105" s="48">
        <f t="shared" si="80"/>
        <v>0.18</v>
      </c>
      <c r="AJ105" s="47">
        <f t="shared" si="81"/>
        <v>18.18</v>
      </c>
      <c r="AK105" s="46" t="s">
        <v>525</v>
      </c>
      <c r="AL105" s="45"/>
      <c r="AM105" s="44">
        <f t="shared" si="86"/>
        <v>1623</v>
      </c>
      <c r="AN105" s="43">
        <f t="shared" si="73"/>
        <v>1947.6</v>
      </c>
      <c r="AO105" s="42">
        <f t="shared" si="74"/>
        <v>10820</v>
      </c>
      <c r="AP105" s="41">
        <f t="shared" si="75"/>
        <v>12984</v>
      </c>
      <c r="AQ105" s="108"/>
      <c r="AR105" s="108"/>
      <c r="AS105" s="108"/>
      <c r="AT105" s="66" t="str">
        <f t="shared" si="87"/>
        <v>242297</v>
      </c>
      <c r="AU105" s="66">
        <v>101</v>
      </c>
      <c r="AV105" s="40">
        <v>10820</v>
      </c>
      <c r="AW105" s="40">
        <f t="shared" si="88"/>
        <v>1623</v>
      </c>
    </row>
    <row r="106" spans="1:49" ht="15" customHeight="1" x14ac:dyDescent="0.3">
      <c r="A106" s="73" t="s">
        <v>1457</v>
      </c>
      <c r="B106" s="72" t="s">
        <v>499</v>
      </c>
      <c r="C106" s="74">
        <v>150</v>
      </c>
      <c r="D106" s="74">
        <v>1000</v>
      </c>
      <c r="E106" s="74">
        <v>600</v>
      </c>
      <c r="F106" s="72" t="str">
        <f t="shared" si="77"/>
        <v>1000x600x150</v>
      </c>
      <c r="G106" s="431" t="s">
        <v>527</v>
      </c>
      <c r="H106" s="442" t="s">
        <v>526</v>
      </c>
      <c r="I106" s="67" t="s">
        <v>109</v>
      </c>
      <c r="J106" s="65" t="str">
        <f t="shared" si="112"/>
        <v>C</v>
      </c>
      <c r="K106" s="64"/>
      <c r="L106" s="64"/>
      <c r="M106" s="63"/>
      <c r="N106" s="62">
        <v>2</v>
      </c>
      <c r="O106" s="55">
        <f t="shared" si="83"/>
        <v>1.2</v>
      </c>
      <c r="P106" s="54">
        <f t="shared" si="84"/>
        <v>0.18</v>
      </c>
      <c r="Q106" s="53">
        <f t="shared" si="78"/>
        <v>18.18</v>
      </c>
      <c r="R106" s="57">
        <v>32</v>
      </c>
      <c r="S106" s="59">
        <v>4</v>
      </c>
      <c r="T106" s="171">
        <f>R106*N106</f>
        <v>64</v>
      </c>
      <c r="U106" s="55">
        <f>O106*R106</f>
        <v>38.4</v>
      </c>
      <c r="V106" s="54">
        <f>P106*R106</f>
        <v>5.76</v>
      </c>
      <c r="W106" s="55">
        <f>AU106*V106</f>
        <v>581.76</v>
      </c>
      <c r="X106" s="55" t="s">
        <v>198</v>
      </c>
      <c r="Y106" s="174">
        <f>R106/S106*N106*C106+140</f>
        <v>2540</v>
      </c>
      <c r="Z106" s="155">
        <f>AA106*R106</f>
        <v>416</v>
      </c>
      <c r="AA106" s="59">
        <v>13</v>
      </c>
      <c r="AB106" s="55">
        <f t="shared" si="100"/>
        <v>499.2</v>
      </c>
      <c r="AC106" s="54">
        <f t="shared" si="101"/>
        <v>74.88</v>
      </c>
      <c r="AD106" s="53">
        <f t="shared" si="102"/>
        <v>7562.88</v>
      </c>
      <c r="AE106" s="154" t="s">
        <v>134</v>
      </c>
      <c r="AF106" s="51">
        <f t="shared" si="85"/>
        <v>16</v>
      </c>
      <c r="AG106" s="169" t="s">
        <v>137</v>
      </c>
      <c r="AH106" s="49">
        <f t="shared" si="79"/>
        <v>614.4</v>
      </c>
      <c r="AI106" s="48">
        <f t="shared" si="80"/>
        <v>92.16</v>
      </c>
      <c r="AJ106" s="47">
        <f t="shared" si="81"/>
        <v>9308.16</v>
      </c>
      <c r="AK106" s="46" t="s">
        <v>525</v>
      </c>
      <c r="AL106" s="45" t="s">
        <v>524</v>
      </c>
      <c r="AM106" s="44">
        <f t="shared" si="86"/>
        <v>1623</v>
      </c>
      <c r="AN106" s="43">
        <f t="shared" si="73"/>
        <v>1947.6</v>
      </c>
      <c r="AO106" s="42">
        <f t="shared" si="74"/>
        <v>10820</v>
      </c>
      <c r="AP106" s="41">
        <f t="shared" si="75"/>
        <v>12984</v>
      </c>
      <c r="AQ106" s="108"/>
      <c r="AR106" s="108"/>
      <c r="AS106" s="108"/>
      <c r="AT106" s="66" t="str">
        <f t="shared" si="87"/>
        <v>256978</v>
      </c>
      <c r="AU106" s="66">
        <v>101</v>
      </c>
      <c r="AV106" s="40">
        <v>10820</v>
      </c>
      <c r="AW106" s="40">
        <f t="shared" si="88"/>
        <v>1623</v>
      </c>
    </row>
    <row r="107" spans="1:49" ht="15" customHeight="1" x14ac:dyDescent="0.3">
      <c r="A107" s="73" t="s">
        <v>1457</v>
      </c>
      <c r="B107" s="72" t="s">
        <v>499</v>
      </c>
      <c r="C107" s="74">
        <v>150</v>
      </c>
      <c r="D107" s="71">
        <v>1200</v>
      </c>
      <c r="E107" s="71">
        <v>600</v>
      </c>
      <c r="F107" s="70" t="str">
        <f t="shared" si="77"/>
        <v>1200x600x150</v>
      </c>
      <c r="G107" s="431" t="s">
        <v>523</v>
      </c>
      <c r="H107" s="442" t="s">
        <v>1265</v>
      </c>
      <c r="I107" s="67" t="s">
        <v>1</v>
      </c>
      <c r="J107" s="65"/>
      <c r="K107" s="64" t="str">
        <f t="shared" ref="K107:L108" si="113">$AE107</f>
        <v>A</v>
      </c>
      <c r="L107" s="64" t="str">
        <f t="shared" si="113"/>
        <v>A</v>
      </c>
      <c r="M107" s="63"/>
      <c r="N107" s="62">
        <v>2</v>
      </c>
      <c r="O107" s="55">
        <f t="shared" si="83"/>
        <v>1.44</v>
      </c>
      <c r="P107" s="54">
        <f t="shared" si="84"/>
        <v>0.216</v>
      </c>
      <c r="Q107" s="53">
        <f t="shared" si="78"/>
        <v>20.736000000000001</v>
      </c>
      <c r="R107" s="161"/>
      <c r="S107" s="59"/>
      <c r="T107" s="160"/>
      <c r="U107" s="158"/>
      <c r="V107" s="159"/>
      <c r="W107" s="158"/>
      <c r="X107" s="158"/>
      <c r="Y107" s="157"/>
      <c r="Z107" s="57">
        <v>352</v>
      </c>
      <c r="AA107" s="56" t="s">
        <v>3</v>
      </c>
      <c r="AB107" s="55">
        <f t="shared" si="100"/>
        <v>506.88</v>
      </c>
      <c r="AC107" s="54">
        <f t="shared" si="101"/>
        <v>76.031999999999996</v>
      </c>
      <c r="AD107" s="53">
        <f t="shared" si="102"/>
        <v>7299.0720000000001</v>
      </c>
      <c r="AE107" s="52" t="s">
        <v>2</v>
      </c>
      <c r="AF107" s="51">
        <f t="shared" si="85"/>
        <v>1</v>
      </c>
      <c r="AG107" s="50" t="s">
        <v>1</v>
      </c>
      <c r="AH107" s="49">
        <f t="shared" si="79"/>
        <v>1.44</v>
      </c>
      <c r="AI107" s="48">
        <f t="shared" si="80"/>
        <v>0.216</v>
      </c>
      <c r="AJ107" s="47">
        <f t="shared" si="81"/>
        <v>20.736000000000001</v>
      </c>
      <c r="AK107" s="46" t="s">
        <v>521</v>
      </c>
      <c r="AL107" s="45"/>
      <c r="AM107" s="44">
        <f t="shared" si="86"/>
        <v>1623</v>
      </c>
      <c r="AN107" s="43">
        <f t="shared" si="73"/>
        <v>1947.6</v>
      </c>
      <c r="AO107" s="42">
        <f t="shared" ref="AO107:AO138" si="114">ROUND(AV107*(1-$AP$10),2)</f>
        <v>10820</v>
      </c>
      <c r="AP107" s="41">
        <f t="shared" si="75"/>
        <v>12984</v>
      </c>
      <c r="AQ107" s="108"/>
      <c r="AR107" s="108"/>
      <c r="AS107" s="108"/>
      <c r="AT107" s="66" t="str">
        <f t="shared" si="87"/>
        <v>259291</v>
      </c>
      <c r="AU107" s="66">
        <v>96</v>
      </c>
      <c r="AV107" s="40">
        <v>10820</v>
      </c>
      <c r="AW107" s="40">
        <f t="shared" si="88"/>
        <v>1623</v>
      </c>
    </row>
    <row r="108" spans="1:49" ht="15" customHeight="1" x14ac:dyDescent="0.3">
      <c r="A108" s="73" t="s">
        <v>1457</v>
      </c>
      <c r="B108" s="72" t="s">
        <v>499</v>
      </c>
      <c r="C108" s="74">
        <v>150</v>
      </c>
      <c r="D108" s="74">
        <v>1200</v>
      </c>
      <c r="E108" s="74">
        <v>600</v>
      </c>
      <c r="F108" s="72" t="str">
        <f t="shared" si="77"/>
        <v>1200x600x150</v>
      </c>
      <c r="G108" s="431" t="s">
        <v>522</v>
      </c>
      <c r="H108" s="442" t="s">
        <v>1266</v>
      </c>
      <c r="I108" s="67" t="s">
        <v>109</v>
      </c>
      <c r="J108" s="65"/>
      <c r="K108" s="64" t="str">
        <f t="shared" si="113"/>
        <v>C</v>
      </c>
      <c r="L108" s="64" t="str">
        <f t="shared" si="113"/>
        <v>C</v>
      </c>
      <c r="M108" s="63"/>
      <c r="N108" s="62">
        <v>2</v>
      </c>
      <c r="O108" s="55">
        <f t="shared" si="83"/>
        <v>1.44</v>
      </c>
      <c r="P108" s="54">
        <f t="shared" si="84"/>
        <v>0.216</v>
      </c>
      <c r="Q108" s="53">
        <f t="shared" si="78"/>
        <v>20.736000000000001</v>
      </c>
      <c r="R108" s="57">
        <v>32</v>
      </c>
      <c r="S108" s="59">
        <v>4</v>
      </c>
      <c r="T108" s="171">
        <f>R108*N108</f>
        <v>64</v>
      </c>
      <c r="U108" s="55">
        <f>O108*R108</f>
        <v>46.08</v>
      </c>
      <c r="V108" s="54">
        <f>P108*R108</f>
        <v>6.9119999999999999</v>
      </c>
      <c r="W108" s="55">
        <f>AU108*V108</f>
        <v>663.55200000000002</v>
      </c>
      <c r="X108" s="55" t="s">
        <v>158</v>
      </c>
      <c r="Y108" s="58">
        <f>R108/S108*N108*C108+140</f>
        <v>2540</v>
      </c>
      <c r="Z108" s="155">
        <f>AA108*R108</f>
        <v>352</v>
      </c>
      <c r="AA108" s="59">
        <v>11</v>
      </c>
      <c r="AB108" s="55">
        <f t="shared" si="100"/>
        <v>506.88</v>
      </c>
      <c r="AC108" s="54">
        <f t="shared" si="101"/>
        <v>76.031999999999996</v>
      </c>
      <c r="AD108" s="53">
        <f t="shared" si="102"/>
        <v>7299.0720000000001</v>
      </c>
      <c r="AE108" s="154" t="s">
        <v>134</v>
      </c>
      <c r="AF108" s="51">
        <f t="shared" si="85"/>
        <v>14</v>
      </c>
      <c r="AG108" s="169" t="s">
        <v>137</v>
      </c>
      <c r="AH108" s="49">
        <f t="shared" si="79"/>
        <v>645.12</v>
      </c>
      <c r="AI108" s="48">
        <f t="shared" si="80"/>
        <v>96.768000000000001</v>
      </c>
      <c r="AJ108" s="47">
        <f t="shared" si="81"/>
        <v>9289.728000000001</v>
      </c>
      <c r="AK108" s="46" t="s">
        <v>521</v>
      </c>
      <c r="AL108" s="45" t="s">
        <v>520</v>
      </c>
      <c r="AM108" s="44">
        <f t="shared" si="86"/>
        <v>1623</v>
      </c>
      <c r="AN108" s="43">
        <f t="shared" si="73"/>
        <v>1947.6</v>
      </c>
      <c r="AO108" s="42">
        <f t="shared" si="114"/>
        <v>10820</v>
      </c>
      <c r="AP108" s="41">
        <f t="shared" si="75"/>
        <v>12984</v>
      </c>
      <c r="AQ108" s="108"/>
      <c r="AR108" s="108"/>
      <c r="AS108" s="108"/>
      <c r="AT108" s="66" t="str">
        <f t="shared" si="87"/>
        <v>264200</v>
      </c>
      <c r="AU108" s="66">
        <v>96</v>
      </c>
      <c r="AV108" s="40">
        <v>10820</v>
      </c>
      <c r="AW108" s="40">
        <f t="shared" si="88"/>
        <v>1623</v>
      </c>
    </row>
    <row r="109" spans="1:49" ht="15" customHeight="1" x14ac:dyDescent="0.3">
      <c r="A109" s="73" t="s">
        <v>1457</v>
      </c>
      <c r="B109" s="72" t="s">
        <v>499</v>
      </c>
      <c r="C109" s="71">
        <v>160</v>
      </c>
      <c r="D109" s="71">
        <v>1000</v>
      </c>
      <c r="E109" s="71">
        <v>600</v>
      </c>
      <c r="F109" s="70" t="str">
        <f t="shared" si="77"/>
        <v>1000x600x160</v>
      </c>
      <c r="G109" s="431" t="s">
        <v>519</v>
      </c>
      <c r="H109" s="442" t="s">
        <v>518</v>
      </c>
      <c r="I109" s="67" t="s">
        <v>1</v>
      </c>
      <c r="J109" s="65" t="str">
        <f t="shared" ref="J109" si="115">$AE109</f>
        <v>C</v>
      </c>
      <c r="K109" s="64"/>
      <c r="L109" s="64"/>
      <c r="M109" s="63"/>
      <c r="N109" s="62">
        <v>2</v>
      </c>
      <c r="O109" s="55">
        <f t="shared" si="83"/>
        <v>1.2</v>
      </c>
      <c r="P109" s="54">
        <f t="shared" si="84"/>
        <v>0.192</v>
      </c>
      <c r="Q109" s="53">
        <f t="shared" si="78"/>
        <v>19.391999999999999</v>
      </c>
      <c r="R109" s="161"/>
      <c r="S109" s="59"/>
      <c r="T109" s="160"/>
      <c r="U109" s="158"/>
      <c r="V109" s="159"/>
      <c r="W109" s="158"/>
      <c r="X109" s="158"/>
      <c r="Y109" s="157"/>
      <c r="Z109" s="57">
        <v>416</v>
      </c>
      <c r="AA109" s="56" t="s">
        <v>3</v>
      </c>
      <c r="AB109" s="55">
        <f t="shared" si="100"/>
        <v>499.2</v>
      </c>
      <c r="AC109" s="54">
        <f t="shared" si="101"/>
        <v>79.872</v>
      </c>
      <c r="AD109" s="53">
        <f t="shared" si="102"/>
        <v>8067.0720000000001</v>
      </c>
      <c r="AE109" s="154" t="s">
        <v>134</v>
      </c>
      <c r="AF109" s="51">
        <f t="shared" si="85"/>
        <v>465</v>
      </c>
      <c r="AG109" s="50" t="s">
        <v>1</v>
      </c>
      <c r="AH109" s="49">
        <f t="shared" si="79"/>
        <v>558</v>
      </c>
      <c r="AI109" s="48">
        <f t="shared" si="80"/>
        <v>89.28</v>
      </c>
      <c r="AJ109" s="47">
        <f t="shared" si="81"/>
        <v>9017.2800000000007</v>
      </c>
      <c r="AK109" s="46" t="s">
        <v>517</v>
      </c>
      <c r="AL109" s="45"/>
      <c r="AM109" s="44">
        <f t="shared" si="86"/>
        <v>1708.8</v>
      </c>
      <c r="AN109" s="43">
        <f t="shared" si="73"/>
        <v>2050.56</v>
      </c>
      <c r="AO109" s="42">
        <f t="shared" si="114"/>
        <v>10680</v>
      </c>
      <c r="AP109" s="41">
        <f t="shared" si="75"/>
        <v>12816</v>
      </c>
      <c r="AQ109" s="108"/>
      <c r="AR109" s="108"/>
      <c r="AS109" s="108"/>
      <c r="AT109" s="66" t="str">
        <f t="shared" si="87"/>
        <v>242779</v>
      </c>
      <c r="AU109" s="66">
        <v>101</v>
      </c>
      <c r="AV109" s="40">
        <v>10680</v>
      </c>
      <c r="AW109" s="40">
        <f t="shared" si="88"/>
        <v>1708.8</v>
      </c>
    </row>
    <row r="110" spans="1:49" ht="15" customHeight="1" x14ac:dyDescent="0.3">
      <c r="A110" s="73" t="s">
        <v>1457</v>
      </c>
      <c r="B110" s="72" t="s">
        <v>499</v>
      </c>
      <c r="C110" s="74">
        <v>160</v>
      </c>
      <c r="D110" s="71">
        <v>1200</v>
      </c>
      <c r="E110" s="71">
        <v>600</v>
      </c>
      <c r="F110" s="70" t="str">
        <f t="shared" si="77"/>
        <v>1200x600x160</v>
      </c>
      <c r="G110" s="431" t="s">
        <v>516</v>
      </c>
      <c r="H110" s="442" t="s">
        <v>1267</v>
      </c>
      <c r="I110" s="67" t="s">
        <v>1</v>
      </c>
      <c r="J110" s="65"/>
      <c r="K110" s="64" t="str">
        <f t="shared" ref="K110:L110" si="116">$AE110</f>
        <v>C</v>
      </c>
      <c r="L110" s="64" t="str">
        <f t="shared" si="116"/>
        <v>C</v>
      </c>
      <c r="M110" s="63"/>
      <c r="N110" s="62">
        <v>2</v>
      </c>
      <c r="O110" s="55">
        <f t="shared" si="83"/>
        <v>1.44</v>
      </c>
      <c r="P110" s="54">
        <f t="shared" si="84"/>
        <v>0.23039999999999997</v>
      </c>
      <c r="Q110" s="53">
        <f t="shared" si="78"/>
        <v>21.887999999999998</v>
      </c>
      <c r="R110" s="161"/>
      <c r="S110" s="59"/>
      <c r="T110" s="160"/>
      <c r="U110" s="158"/>
      <c r="V110" s="159"/>
      <c r="W110" s="158"/>
      <c r="X110" s="158"/>
      <c r="Y110" s="157"/>
      <c r="Z110" s="57">
        <v>352</v>
      </c>
      <c r="AA110" s="56" t="s">
        <v>3</v>
      </c>
      <c r="AB110" s="55">
        <f t="shared" si="100"/>
        <v>506.88</v>
      </c>
      <c r="AC110" s="54">
        <f t="shared" si="101"/>
        <v>81.100799999999992</v>
      </c>
      <c r="AD110" s="53">
        <f t="shared" si="102"/>
        <v>7704.5759999999991</v>
      </c>
      <c r="AE110" s="154" t="s">
        <v>134</v>
      </c>
      <c r="AF110" s="51">
        <f t="shared" si="85"/>
        <v>412</v>
      </c>
      <c r="AG110" s="50" t="s">
        <v>1</v>
      </c>
      <c r="AH110" s="49">
        <f t="shared" si="79"/>
        <v>593.28</v>
      </c>
      <c r="AI110" s="48">
        <f t="shared" si="80"/>
        <v>94.924799999999991</v>
      </c>
      <c r="AJ110" s="47">
        <f t="shared" si="81"/>
        <v>9017.8559999999998</v>
      </c>
      <c r="AK110" s="46" t="s">
        <v>515</v>
      </c>
      <c r="AL110" s="45"/>
      <c r="AM110" s="44">
        <f t="shared" si="86"/>
        <v>1708.8</v>
      </c>
      <c r="AN110" s="43">
        <f t="shared" si="73"/>
        <v>2050.56</v>
      </c>
      <c r="AO110" s="42">
        <f t="shared" si="114"/>
        <v>10680</v>
      </c>
      <c r="AP110" s="41">
        <f t="shared" si="75"/>
        <v>12816</v>
      </c>
      <c r="AQ110" s="108"/>
      <c r="AR110" s="108"/>
      <c r="AS110" s="108"/>
      <c r="AT110" s="66" t="str">
        <f t="shared" si="87"/>
        <v>259296</v>
      </c>
      <c r="AU110" s="66">
        <v>95</v>
      </c>
      <c r="AV110" s="40">
        <v>10680</v>
      </c>
      <c r="AW110" s="40">
        <f t="shared" si="88"/>
        <v>1708.8</v>
      </c>
    </row>
    <row r="111" spans="1:49" ht="15" customHeight="1" x14ac:dyDescent="0.3">
      <c r="A111" s="73" t="s">
        <v>1457</v>
      </c>
      <c r="B111" s="72" t="s">
        <v>499</v>
      </c>
      <c r="C111" s="71">
        <v>170</v>
      </c>
      <c r="D111" s="71">
        <v>1000</v>
      </c>
      <c r="E111" s="71">
        <v>600</v>
      </c>
      <c r="F111" s="70" t="str">
        <f t="shared" si="77"/>
        <v>1000x600x170</v>
      </c>
      <c r="G111" s="431" t="s">
        <v>514</v>
      </c>
      <c r="H111" s="442" t="s">
        <v>513</v>
      </c>
      <c r="I111" s="67" t="s">
        <v>1</v>
      </c>
      <c r="J111" s="65" t="str">
        <f t="shared" ref="J111" si="117">$AE111</f>
        <v>C</v>
      </c>
      <c r="K111" s="64"/>
      <c r="L111" s="64"/>
      <c r="M111" s="63"/>
      <c r="N111" s="62">
        <v>2</v>
      </c>
      <c r="O111" s="55">
        <f t="shared" si="83"/>
        <v>1.2</v>
      </c>
      <c r="P111" s="54">
        <f t="shared" si="84"/>
        <v>0.20399999999999999</v>
      </c>
      <c r="Q111" s="53">
        <f t="shared" si="78"/>
        <v>20.399999999999999</v>
      </c>
      <c r="R111" s="161"/>
      <c r="S111" s="59"/>
      <c r="T111" s="160"/>
      <c r="U111" s="158"/>
      <c r="V111" s="159"/>
      <c r="W111" s="158"/>
      <c r="X111" s="158"/>
      <c r="Y111" s="157"/>
      <c r="Z111" s="57">
        <v>403</v>
      </c>
      <c r="AA111" s="56" t="s">
        <v>3</v>
      </c>
      <c r="AB111" s="55">
        <f t="shared" si="100"/>
        <v>483.59999999999997</v>
      </c>
      <c r="AC111" s="54">
        <f t="shared" si="101"/>
        <v>82.211999999999989</v>
      </c>
      <c r="AD111" s="53">
        <f t="shared" si="102"/>
        <v>8221.1999999999989</v>
      </c>
      <c r="AE111" s="154" t="s">
        <v>134</v>
      </c>
      <c r="AF111" s="51">
        <f t="shared" si="85"/>
        <v>442</v>
      </c>
      <c r="AG111" s="50" t="s">
        <v>1</v>
      </c>
      <c r="AH111" s="49">
        <f t="shared" si="79"/>
        <v>530.4</v>
      </c>
      <c r="AI111" s="48">
        <f t="shared" si="80"/>
        <v>90.167999999999992</v>
      </c>
      <c r="AJ111" s="47">
        <f t="shared" si="81"/>
        <v>9016.7999999999993</v>
      </c>
      <c r="AK111" s="46" t="s">
        <v>512</v>
      </c>
      <c r="AL111" s="45"/>
      <c r="AM111" s="44">
        <f t="shared" si="86"/>
        <v>1791.8</v>
      </c>
      <c r="AN111" s="43">
        <f t="shared" si="73"/>
        <v>2150.16</v>
      </c>
      <c r="AO111" s="42">
        <f t="shared" si="114"/>
        <v>10540</v>
      </c>
      <c r="AP111" s="41">
        <f t="shared" si="75"/>
        <v>12648</v>
      </c>
      <c r="AQ111" s="108"/>
      <c r="AR111" s="108"/>
      <c r="AS111" s="108"/>
      <c r="AT111" s="66" t="str">
        <f t="shared" si="87"/>
        <v>243013</v>
      </c>
      <c r="AU111" s="66">
        <v>100</v>
      </c>
      <c r="AV111" s="40">
        <v>10540</v>
      </c>
      <c r="AW111" s="40">
        <f t="shared" si="88"/>
        <v>1791.8</v>
      </c>
    </row>
    <row r="112" spans="1:49" ht="15" customHeight="1" x14ac:dyDescent="0.3">
      <c r="A112" s="73" t="s">
        <v>1457</v>
      </c>
      <c r="B112" s="72" t="s">
        <v>499</v>
      </c>
      <c r="C112" s="74">
        <v>170</v>
      </c>
      <c r="D112" s="71">
        <v>1200</v>
      </c>
      <c r="E112" s="71">
        <v>600</v>
      </c>
      <c r="F112" s="70" t="str">
        <f t="shared" si="77"/>
        <v>1200x600x170</v>
      </c>
      <c r="G112" s="431" t="s">
        <v>511</v>
      </c>
      <c r="H112" s="442" t="s">
        <v>1268</v>
      </c>
      <c r="I112" s="67" t="s">
        <v>1</v>
      </c>
      <c r="J112" s="65"/>
      <c r="K112" s="64" t="str">
        <f t="shared" ref="K112:L112" si="118">$AE112</f>
        <v>C</v>
      </c>
      <c r="L112" s="64" t="str">
        <f t="shared" si="118"/>
        <v>C</v>
      </c>
      <c r="M112" s="63"/>
      <c r="N112" s="62">
        <v>2</v>
      </c>
      <c r="O112" s="55">
        <f t="shared" si="83"/>
        <v>1.44</v>
      </c>
      <c r="P112" s="54">
        <f t="shared" si="84"/>
        <v>0.24479999999999999</v>
      </c>
      <c r="Q112" s="53">
        <f t="shared" si="78"/>
        <v>23.256</v>
      </c>
      <c r="R112" s="161"/>
      <c r="S112" s="59"/>
      <c r="T112" s="160"/>
      <c r="U112" s="158"/>
      <c r="V112" s="159"/>
      <c r="W112" s="158"/>
      <c r="X112" s="158"/>
      <c r="Y112" s="157"/>
      <c r="Z112" s="57">
        <v>308</v>
      </c>
      <c r="AA112" s="56" t="s">
        <v>3</v>
      </c>
      <c r="AB112" s="55">
        <f t="shared" si="100"/>
        <v>443.52</v>
      </c>
      <c r="AC112" s="54">
        <f t="shared" si="101"/>
        <v>75.398399999999995</v>
      </c>
      <c r="AD112" s="53">
        <f t="shared" si="102"/>
        <v>7162.848</v>
      </c>
      <c r="AE112" s="154" t="s">
        <v>134</v>
      </c>
      <c r="AF112" s="51">
        <f t="shared" si="85"/>
        <v>387</v>
      </c>
      <c r="AG112" s="50" t="s">
        <v>1</v>
      </c>
      <c r="AH112" s="49">
        <f t="shared" si="79"/>
        <v>557.28</v>
      </c>
      <c r="AI112" s="48">
        <f t="shared" si="80"/>
        <v>94.7376</v>
      </c>
      <c r="AJ112" s="47">
        <f t="shared" si="81"/>
        <v>9000.0720000000001</v>
      </c>
      <c r="AK112" s="46" t="s">
        <v>510</v>
      </c>
      <c r="AL112" s="45"/>
      <c r="AM112" s="44">
        <f t="shared" si="86"/>
        <v>1791.8</v>
      </c>
      <c r="AN112" s="43">
        <f t="shared" ref="AN112:AN175" si="119">ROUND(AM112*1.2,2)</f>
        <v>2150.16</v>
      </c>
      <c r="AO112" s="42">
        <f t="shared" si="114"/>
        <v>10540</v>
      </c>
      <c r="AP112" s="41">
        <f t="shared" ref="AP112:AP175" si="120">ROUND(AO112*1.2,2)</f>
        <v>12648</v>
      </c>
      <c r="AQ112" s="108"/>
      <c r="AR112" s="108"/>
      <c r="AS112" s="108"/>
      <c r="AT112" s="66" t="str">
        <f t="shared" si="87"/>
        <v>259946</v>
      </c>
      <c r="AU112" s="66">
        <v>95</v>
      </c>
      <c r="AV112" s="40">
        <v>10540</v>
      </c>
      <c r="AW112" s="40">
        <f t="shared" si="88"/>
        <v>1791.8</v>
      </c>
    </row>
    <row r="113" spans="1:49" ht="15" customHeight="1" x14ac:dyDescent="0.3">
      <c r="A113" s="73" t="s">
        <v>1457</v>
      </c>
      <c r="B113" s="72" t="s">
        <v>499</v>
      </c>
      <c r="C113" s="71">
        <v>180</v>
      </c>
      <c r="D113" s="71">
        <v>1000</v>
      </c>
      <c r="E113" s="71">
        <v>600</v>
      </c>
      <c r="F113" s="70" t="str">
        <f t="shared" si="77"/>
        <v>1000x600x180</v>
      </c>
      <c r="G113" s="431" t="s">
        <v>509</v>
      </c>
      <c r="H113" s="442" t="s">
        <v>508</v>
      </c>
      <c r="I113" s="67" t="s">
        <v>1</v>
      </c>
      <c r="J113" s="65" t="str">
        <f t="shared" ref="J113" si="121">$AE113</f>
        <v>C</v>
      </c>
      <c r="K113" s="64"/>
      <c r="L113" s="64"/>
      <c r="M113" s="63"/>
      <c r="N113" s="62">
        <v>2</v>
      </c>
      <c r="O113" s="55">
        <f t="shared" si="83"/>
        <v>1.2</v>
      </c>
      <c r="P113" s="54">
        <f t="shared" si="84"/>
        <v>0.216</v>
      </c>
      <c r="Q113" s="53">
        <f t="shared" si="78"/>
        <v>21.6</v>
      </c>
      <c r="R113" s="161"/>
      <c r="S113" s="59"/>
      <c r="T113" s="160"/>
      <c r="U113" s="158"/>
      <c r="V113" s="159"/>
      <c r="W113" s="158"/>
      <c r="X113" s="158"/>
      <c r="Y113" s="157"/>
      <c r="Z113" s="57">
        <v>364</v>
      </c>
      <c r="AA113" s="56" t="s">
        <v>3</v>
      </c>
      <c r="AB113" s="55">
        <f t="shared" si="100"/>
        <v>436.8</v>
      </c>
      <c r="AC113" s="54">
        <f t="shared" si="101"/>
        <v>78.623999999999995</v>
      </c>
      <c r="AD113" s="53">
        <f t="shared" si="102"/>
        <v>7862.4000000000005</v>
      </c>
      <c r="AE113" s="154" t="s">
        <v>134</v>
      </c>
      <c r="AF113" s="51">
        <f t="shared" si="85"/>
        <v>417</v>
      </c>
      <c r="AG113" s="50" t="s">
        <v>1</v>
      </c>
      <c r="AH113" s="49">
        <f t="shared" si="79"/>
        <v>500.4</v>
      </c>
      <c r="AI113" s="48">
        <f t="shared" si="80"/>
        <v>90.072000000000003</v>
      </c>
      <c r="AJ113" s="47">
        <f t="shared" si="81"/>
        <v>9007.2000000000007</v>
      </c>
      <c r="AK113" s="46" t="s">
        <v>507</v>
      </c>
      <c r="AL113" s="45"/>
      <c r="AM113" s="44">
        <f t="shared" si="86"/>
        <v>1872</v>
      </c>
      <c r="AN113" s="43">
        <f t="shared" si="119"/>
        <v>2246.4</v>
      </c>
      <c r="AO113" s="42">
        <f t="shared" si="114"/>
        <v>10400</v>
      </c>
      <c r="AP113" s="41">
        <f t="shared" si="120"/>
        <v>12480</v>
      </c>
      <c r="AQ113" s="108"/>
      <c r="AR113" s="108"/>
      <c r="AS113" s="108"/>
      <c r="AT113" s="66" t="str">
        <f t="shared" si="87"/>
        <v>257108</v>
      </c>
      <c r="AU113" s="66">
        <v>100</v>
      </c>
      <c r="AV113" s="40">
        <v>10400</v>
      </c>
      <c r="AW113" s="40">
        <f t="shared" si="88"/>
        <v>1872</v>
      </c>
    </row>
    <row r="114" spans="1:49" ht="15" customHeight="1" x14ac:dyDescent="0.3">
      <c r="A114" s="73" t="s">
        <v>1457</v>
      </c>
      <c r="B114" s="72" t="s">
        <v>499</v>
      </c>
      <c r="C114" s="74">
        <v>180</v>
      </c>
      <c r="D114" s="71">
        <v>1200</v>
      </c>
      <c r="E114" s="71">
        <v>600</v>
      </c>
      <c r="F114" s="70" t="str">
        <f t="shared" si="77"/>
        <v>1200x600x180</v>
      </c>
      <c r="G114" s="431" t="s">
        <v>506</v>
      </c>
      <c r="H114" s="442" t="s">
        <v>1269</v>
      </c>
      <c r="I114" s="67" t="s">
        <v>1</v>
      </c>
      <c r="J114" s="65"/>
      <c r="K114" s="64" t="str">
        <f t="shared" ref="K114:L114" si="122">$AE114</f>
        <v>C</v>
      </c>
      <c r="L114" s="64" t="str">
        <f t="shared" si="122"/>
        <v>C</v>
      </c>
      <c r="M114" s="63"/>
      <c r="N114" s="62">
        <v>1</v>
      </c>
      <c r="O114" s="55">
        <f t="shared" si="83"/>
        <v>0.72</v>
      </c>
      <c r="P114" s="54">
        <f t="shared" si="84"/>
        <v>0.12959999999999999</v>
      </c>
      <c r="Q114" s="53">
        <f t="shared" si="78"/>
        <v>12.182399999999999</v>
      </c>
      <c r="R114" s="161"/>
      <c r="S114" s="59"/>
      <c r="T114" s="160"/>
      <c r="U114" s="158"/>
      <c r="V114" s="159"/>
      <c r="W114" s="158"/>
      <c r="X114" s="158"/>
      <c r="Y114" s="157"/>
      <c r="Z114" s="57">
        <v>630</v>
      </c>
      <c r="AA114" s="56" t="s">
        <v>3</v>
      </c>
      <c r="AB114" s="55">
        <f t="shared" si="100"/>
        <v>453.59999999999997</v>
      </c>
      <c r="AC114" s="54">
        <f t="shared" si="101"/>
        <v>81.647999999999996</v>
      </c>
      <c r="AD114" s="53">
        <f t="shared" si="102"/>
        <v>7674.9119999999994</v>
      </c>
      <c r="AE114" s="154" t="s">
        <v>134</v>
      </c>
      <c r="AF114" s="51">
        <f t="shared" si="85"/>
        <v>739</v>
      </c>
      <c r="AG114" s="50" t="s">
        <v>1</v>
      </c>
      <c r="AH114" s="49">
        <f t="shared" si="79"/>
        <v>532.07999999999993</v>
      </c>
      <c r="AI114" s="48">
        <f t="shared" si="80"/>
        <v>95.7744</v>
      </c>
      <c r="AJ114" s="47">
        <f t="shared" si="81"/>
        <v>9002.7935999999991</v>
      </c>
      <c r="AK114" s="46" t="s">
        <v>505</v>
      </c>
      <c r="AL114" s="45"/>
      <c r="AM114" s="44">
        <f t="shared" si="86"/>
        <v>1872</v>
      </c>
      <c r="AN114" s="43">
        <f t="shared" si="119"/>
        <v>2246.4</v>
      </c>
      <c r="AO114" s="42">
        <f t="shared" si="114"/>
        <v>10400</v>
      </c>
      <c r="AP114" s="41">
        <f t="shared" si="120"/>
        <v>12480</v>
      </c>
      <c r="AQ114" s="108"/>
      <c r="AR114" s="108"/>
      <c r="AS114" s="108"/>
      <c r="AT114" s="66" t="str">
        <f t="shared" si="87"/>
        <v>259947</v>
      </c>
      <c r="AU114" s="66">
        <v>94</v>
      </c>
      <c r="AV114" s="40">
        <v>10400</v>
      </c>
      <c r="AW114" s="40">
        <f t="shared" si="88"/>
        <v>1872</v>
      </c>
    </row>
    <row r="115" spans="1:49" ht="15" customHeight="1" x14ac:dyDescent="0.3">
      <c r="A115" s="73" t="s">
        <v>1457</v>
      </c>
      <c r="B115" s="72" t="s">
        <v>499</v>
      </c>
      <c r="C115" s="71">
        <v>200</v>
      </c>
      <c r="D115" s="71">
        <v>1000</v>
      </c>
      <c r="E115" s="71">
        <v>600</v>
      </c>
      <c r="F115" s="70" t="str">
        <f t="shared" si="77"/>
        <v>1000x600x200</v>
      </c>
      <c r="G115" s="431" t="s">
        <v>504</v>
      </c>
      <c r="H115" s="442" t="s">
        <v>503</v>
      </c>
      <c r="I115" s="67" t="s">
        <v>1</v>
      </c>
      <c r="J115" s="65" t="str">
        <f t="shared" ref="J115" si="123">$AE115</f>
        <v>B</v>
      </c>
      <c r="K115" s="64"/>
      <c r="L115" s="64"/>
      <c r="M115" s="63"/>
      <c r="N115" s="62">
        <v>1</v>
      </c>
      <c r="O115" s="55">
        <f t="shared" si="83"/>
        <v>0.6</v>
      </c>
      <c r="P115" s="54">
        <f t="shared" si="84"/>
        <v>0.12</v>
      </c>
      <c r="Q115" s="53">
        <f t="shared" si="78"/>
        <v>11.879999999999999</v>
      </c>
      <c r="R115" s="161"/>
      <c r="S115" s="59"/>
      <c r="T115" s="160"/>
      <c r="U115" s="158"/>
      <c r="V115" s="159"/>
      <c r="W115" s="158"/>
      <c r="X115" s="158"/>
      <c r="Y115" s="157"/>
      <c r="Z115" s="57">
        <v>676</v>
      </c>
      <c r="AA115" s="56" t="s">
        <v>3</v>
      </c>
      <c r="AB115" s="55">
        <f t="shared" si="100"/>
        <v>405.59999999999997</v>
      </c>
      <c r="AC115" s="54">
        <f t="shared" si="101"/>
        <v>81.11999999999999</v>
      </c>
      <c r="AD115" s="53">
        <f t="shared" si="102"/>
        <v>8030.8799999999992</v>
      </c>
      <c r="AE115" s="406" t="s">
        <v>205</v>
      </c>
      <c r="AF115" s="51">
        <f t="shared" si="85"/>
        <v>506</v>
      </c>
      <c r="AG115" s="50" t="s">
        <v>1</v>
      </c>
      <c r="AH115" s="49">
        <f t="shared" si="79"/>
        <v>303.59999999999997</v>
      </c>
      <c r="AI115" s="48">
        <f t="shared" si="80"/>
        <v>60.72</v>
      </c>
      <c r="AJ115" s="47">
        <f t="shared" si="81"/>
        <v>6011.28</v>
      </c>
      <c r="AK115" s="46" t="s">
        <v>502</v>
      </c>
      <c r="AL115" s="45"/>
      <c r="AM115" s="44">
        <f t="shared" si="86"/>
        <v>2028</v>
      </c>
      <c r="AN115" s="43">
        <f t="shared" si="119"/>
        <v>2433.6</v>
      </c>
      <c r="AO115" s="42">
        <f t="shared" si="114"/>
        <v>10140</v>
      </c>
      <c r="AP115" s="41">
        <f t="shared" si="120"/>
        <v>12168</v>
      </c>
      <c r="AQ115" s="108"/>
      <c r="AR115" s="108"/>
      <c r="AS115" s="108"/>
      <c r="AT115" s="66" t="str">
        <f t="shared" si="87"/>
        <v>248361</v>
      </c>
      <c r="AU115" s="66">
        <v>99</v>
      </c>
      <c r="AV115" s="40">
        <v>10140</v>
      </c>
      <c r="AW115" s="40">
        <f t="shared" si="88"/>
        <v>2028</v>
      </c>
    </row>
    <row r="116" spans="1:49" ht="15" customHeight="1" x14ac:dyDescent="0.3">
      <c r="A116" s="73" t="s">
        <v>1457</v>
      </c>
      <c r="B116" s="72" t="s">
        <v>499</v>
      </c>
      <c r="C116" s="74">
        <v>200</v>
      </c>
      <c r="D116" s="71">
        <v>1200</v>
      </c>
      <c r="E116" s="71">
        <v>600</v>
      </c>
      <c r="F116" s="70" t="str">
        <f t="shared" si="77"/>
        <v>1200x600x200</v>
      </c>
      <c r="G116" s="434" t="s">
        <v>501</v>
      </c>
      <c r="H116" s="442" t="s">
        <v>1270</v>
      </c>
      <c r="I116" s="67" t="s">
        <v>1</v>
      </c>
      <c r="J116" s="65"/>
      <c r="K116" s="64" t="str">
        <f t="shared" ref="K116:L116" si="124">$AE116</f>
        <v>B</v>
      </c>
      <c r="L116" s="64" t="str">
        <f t="shared" si="124"/>
        <v>B</v>
      </c>
      <c r="M116" s="63"/>
      <c r="N116" s="62">
        <v>1</v>
      </c>
      <c r="O116" s="55">
        <f t="shared" si="83"/>
        <v>0.72</v>
      </c>
      <c r="P116" s="54">
        <f t="shared" si="84"/>
        <v>0.14399999999999999</v>
      </c>
      <c r="Q116" s="53">
        <f t="shared" si="78"/>
        <v>13.536</v>
      </c>
      <c r="R116" s="161"/>
      <c r="S116" s="59"/>
      <c r="T116" s="160"/>
      <c r="U116" s="158"/>
      <c r="V116" s="159"/>
      <c r="W116" s="158"/>
      <c r="X116" s="158"/>
      <c r="Y116" s="157"/>
      <c r="Z116" s="57">
        <v>572</v>
      </c>
      <c r="AA116" s="56" t="s">
        <v>3</v>
      </c>
      <c r="AB116" s="55">
        <f t="shared" si="100"/>
        <v>411.84</v>
      </c>
      <c r="AC116" s="54">
        <f t="shared" si="101"/>
        <v>82.367999999999995</v>
      </c>
      <c r="AD116" s="53">
        <f t="shared" si="102"/>
        <v>7742.5919999999996</v>
      </c>
      <c r="AE116" s="406" t="s">
        <v>205</v>
      </c>
      <c r="AF116" s="51">
        <f t="shared" si="85"/>
        <v>444</v>
      </c>
      <c r="AG116" s="50" t="s">
        <v>1</v>
      </c>
      <c r="AH116" s="49">
        <f t="shared" si="79"/>
        <v>319.68</v>
      </c>
      <c r="AI116" s="48">
        <f t="shared" si="80"/>
        <v>63.935999999999993</v>
      </c>
      <c r="AJ116" s="47">
        <f t="shared" si="81"/>
        <v>6009.9839999999995</v>
      </c>
      <c r="AK116" s="46" t="s">
        <v>500</v>
      </c>
      <c r="AL116" s="45"/>
      <c r="AM116" s="44">
        <f t="shared" si="86"/>
        <v>2028</v>
      </c>
      <c r="AN116" s="43">
        <f t="shared" si="119"/>
        <v>2433.6</v>
      </c>
      <c r="AO116" s="42">
        <f t="shared" si="114"/>
        <v>10140</v>
      </c>
      <c r="AP116" s="41">
        <f t="shared" si="120"/>
        <v>12168</v>
      </c>
      <c r="AQ116" s="108"/>
      <c r="AR116" s="108"/>
      <c r="AS116" s="108"/>
      <c r="AT116" s="66" t="str">
        <f t="shared" si="87"/>
        <v>270810</v>
      </c>
      <c r="AU116" s="66">
        <v>94</v>
      </c>
      <c r="AV116" s="40">
        <v>10140</v>
      </c>
      <c r="AW116" s="40">
        <f t="shared" si="88"/>
        <v>2028</v>
      </c>
    </row>
    <row r="117" spans="1:49" ht="15" customHeight="1" x14ac:dyDescent="0.3">
      <c r="A117" s="73" t="s">
        <v>1457</v>
      </c>
      <c r="B117" s="70" t="s">
        <v>456</v>
      </c>
      <c r="C117" s="71">
        <v>50</v>
      </c>
      <c r="D117" s="71">
        <v>1000</v>
      </c>
      <c r="E117" s="71">
        <v>600</v>
      </c>
      <c r="F117" s="70" t="str">
        <f t="shared" si="77"/>
        <v>1000x600x50</v>
      </c>
      <c r="G117" s="431" t="s">
        <v>497</v>
      </c>
      <c r="H117" s="442" t="s">
        <v>1646</v>
      </c>
      <c r="I117" s="67" t="s">
        <v>1</v>
      </c>
      <c r="J117" s="65" t="str">
        <f t="shared" ref="J117:M118" si="125">$AE117</f>
        <v>C</v>
      </c>
      <c r="K117" s="64" t="str">
        <f t="shared" si="125"/>
        <v>C</v>
      </c>
      <c r="L117" s="64" t="str">
        <f t="shared" si="125"/>
        <v>C</v>
      </c>
      <c r="M117" s="63" t="str">
        <f t="shared" si="125"/>
        <v>C</v>
      </c>
      <c r="N117" s="62">
        <v>4</v>
      </c>
      <c r="O117" s="55">
        <f t="shared" si="83"/>
        <v>2.4</v>
      </c>
      <c r="P117" s="54">
        <f t="shared" si="84"/>
        <v>0.12</v>
      </c>
      <c r="Q117" s="53">
        <f t="shared" si="78"/>
        <v>15.6</v>
      </c>
      <c r="R117" s="161"/>
      <c r="S117" s="59"/>
      <c r="T117" s="160"/>
      <c r="U117" s="158"/>
      <c r="V117" s="159"/>
      <c r="W117" s="158"/>
      <c r="X117" s="158"/>
      <c r="Y117" s="157"/>
      <c r="Z117" s="57">
        <v>676</v>
      </c>
      <c r="AA117" s="56" t="s">
        <v>3</v>
      </c>
      <c r="AB117" s="55">
        <f t="shared" si="100"/>
        <v>1622.3999999999999</v>
      </c>
      <c r="AC117" s="54">
        <f t="shared" si="101"/>
        <v>81.11999999999999</v>
      </c>
      <c r="AD117" s="53">
        <f t="shared" si="102"/>
        <v>10545.6</v>
      </c>
      <c r="AE117" s="421" t="s">
        <v>134</v>
      </c>
      <c r="AF117" s="51">
        <f t="shared" si="85"/>
        <v>577</v>
      </c>
      <c r="AG117" s="50" t="s">
        <v>1</v>
      </c>
      <c r="AH117" s="49">
        <f t="shared" si="79"/>
        <v>1384.8</v>
      </c>
      <c r="AI117" s="48">
        <f t="shared" si="80"/>
        <v>69.239999999999995</v>
      </c>
      <c r="AJ117" s="47">
        <f t="shared" si="81"/>
        <v>9001.1999999999989</v>
      </c>
      <c r="AK117" s="46" t="s">
        <v>494</v>
      </c>
      <c r="AL117" s="45"/>
      <c r="AM117" s="44">
        <f t="shared" si="86"/>
        <v>642</v>
      </c>
      <c r="AN117" s="43">
        <f t="shared" si="119"/>
        <v>770.4</v>
      </c>
      <c r="AO117" s="42">
        <f t="shared" si="114"/>
        <v>12840</v>
      </c>
      <c r="AP117" s="41">
        <f t="shared" si="120"/>
        <v>15408</v>
      </c>
      <c r="AQ117" s="108"/>
      <c r="AR117" s="108"/>
      <c r="AS117" s="108"/>
      <c r="AT117" s="66" t="str">
        <f t="shared" si="87"/>
        <v>244246</v>
      </c>
      <c r="AU117" s="66">
        <v>130</v>
      </c>
      <c r="AV117" s="40">
        <v>12840</v>
      </c>
      <c r="AW117" s="40">
        <f t="shared" si="88"/>
        <v>642</v>
      </c>
    </row>
    <row r="118" spans="1:49" ht="15" customHeight="1" x14ac:dyDescent="0.3">
      <c r="A118" s="73" t="s">
        <v>1457</v>
      </c>
      <c r="B118" s="72" t="s">
        <v>456</v>
      </c>
      <c r="C118" s="74">
        <v>50</v>
      </c>
      <c r="D118" s="74">
        <v>1000</v>
      </c>
      <c r="E118" s="74">
        <v>600</v>
      </c>
      <c r="F118" s="72" t="str">
        <f t="shared" si="77"/>
        <v>1000x600x50</v>
      </c>
      <c r="G118" s="431" t="s">
        <v>1289</v>
      </c>
      <c r="H118" s="442" t="s">
        <v>1647</v>
      </c>
      <c r="I118" s="67" t="s">
        <v>109</v>
      </c>
      <c r="J118" s="65" t="str">
        <f t="shared" si="125"/>
        <v>C</v>
      </c>
      <c r="K118" s="64"/>
      <c r="L118" s="64"/>
      <c r="M118" s="63"/>
      <c r="N118" s="62">
        <v>4</v>
      </c>
      <c r="O118" s="55">
        <f t="shared" si="83"/>
        <v>2.4</v>
      </c>
      <c r="P118" s="54">
        <f t="shared" si="84"/>
        <v>0.12</v>
      </c>
      <c r="Q118" s="53">
        <f t="shared" si="78"/>
        <v>15.6</v>
      </c>
      <c r="R118" s="57">
        <v>24</v>
      </c>
      <c r="S118" s="59">
        <v>2</v>
      </c>
      <c r="T118" s="171">
        <f>R118*N118</f>
        <v>96</v>
      </c>
      <c r="U118" s="55">
        <f>O118*R118</f>
        <v>57.599999999999994</v>
      </c>
      <c r="V118" s="54">
        <f>P118*R118</f>
        <v>2.88</v>
      </c>
      <c r="W118" s="55">
        <f>AU118*V118</f>
        <v>374.4</v>
      </c>
      <c r="X118" s="55" t="s">
        <v>381</v>
      </c>
      <c r="Y118" s="170">
        <f>R118/S118*N118*C118+140</f>
        <v>2540</v>
      </c>
      <c r="Z118" s="155">
        <f>AA118*R118</f>
        <v>624</v>
      </c>
      <c r="AA118" s="59">
        <v>26</v>
      </c>
      <c r="AB118" s="55">
        <f t="shared" si="100"/>
        <v>1497.6</v>
      </c>
      <c r="AC118" s="54">
        <f t="shared" si="101"/>
        <v>74.88</v>
      </c>
      <c r="AD118" s="53">
        <f t="shared" si="102"/>
        <v>9734.4</v>
      </c>
      <c r="AE118" s="154" t="s">
        <v>134</v>
      </c>
      <c r="AF118" s="51">
        <f t="shared" si="85"/>
        <v>25</v>
      </c>
      <c r="AG118" s="169" t="s">
        <v>137</v>
      </c>
      <c r="AH118" s="49">
        <f t="shared" si="79"/>
        <v>1439.9999999999998</v>
      </c>
      <c r="AI118" s="48">
        <f t="shared" si="80"/>
        <v>72</v>
      </c>
      <c r="AJ118" s="47">
        <f t="shared" si="81"/>
        <v>9360</v>
      </c>
      <c r="AK118" s="46" t="s">
        <v>494</v>
      </c>
      <c r="AL118" s="45" t="s">
        <v>496</v>
      </c>
      <c r="AM118" s="44">
        <f t="shared" si="86"/>
        <v>642</v>
      </c>
      <c r="AN118" s="43">
        <f t="shared" si="119"/>
        <v>770.4</v>
      </c>
      <c r="AO118" s="42">
        <f t="shared" si="114"/>
        <v>12840</v>
      </c>
      <c r="AP118" s="41">
        <f t="shared" si="120"/>
        <v>15408</v>
      </c>
      <c r="AQ118" s="108"/>
      <c r="AR118" s="108"/>
      <c r="AS118" s="108"/>
      <c r="AT118" s="66" t="str">
        <f t="shared" si="87"/>
        <v>276462</v>
      </c>
      <c r="AU118" s="66">
        <v>130</v>
      </c>
      <c r="AV118" s="40">
        <v>12840</v>
      </c>
      <c r="AW118" s="40">
        <f t="shared" si="88"/>
        <v>642</v>
      </c>
    </row>
    <row r="119" spans="1:49" ht="15" customHeight="1" x14ac:dyDescent="0.3">
      <c r="A119" s="73" t="s">
        <v>1457</v>
      </c>
      <c r="B119" s="72" t="s">
        <v>456</v>
      </c>
      <c r="C119" s="74">
        <v>50</v>
      </c>
      <c r="D119" s="74">
        <v>1000</v>
      </c>
      <c r="E119" s="74">
        <v>600</v>
      </c>
      <c r="F119" s="72" t="str">
        <f t="shared" si="77"/>
        <v>1000x600x50</v>
      </c>
      <c r="G119" s="434" t="s">
        <v>495</v>
      </c>
      <c r="H119" s="442" t="s">
        <v>1648</v>
      </c>
      <c r="I119" s="67" t="s">
        <v>109</v>
      </c>
      <c r="J119" s="65"/>
      <c r="K119" s="64" t="str">
        <f t="shared" ref="K119:L121" si="126">$AE119</f>
        <v>C</v>
      </c>
      <c r="L119" s="64" t="str">
        <f t="shared" si="126"/>
        <v>C</v>
      </c>
      <c r="M119" s="63"/>
      <c r="N119" s="62">
        <v>4</v>
      </c>
      <c r="O119" s="55">
        <f t="shared" si="83"/>
        <v>2.4</v>
      </c>
      <c r="P119" s="54">
        <f t="shared" si="84"/>
        <v>0.12</v>
      </c>
      <c r="Q119" s="53">
        <f t="shared" si="78"/>
        <v>15.6</v>
      </c>
      <c r="R119" s="57">
        <v>48</v>
      </c>
      <c r="S119" s="59">
        <v>4</v>
      </c>
      <c r="T119" s="171">
        <f>R119*N119</f>
        <v>192</v>
      </c>
      <c r="U119" s="55">
        <f>O119*R119</f>
        <v>115.19999999999999</v>
      </c>
      <c r="V119" s="54">
        <f>P119*R119</f>
        <v>5.76</v>
      </c>
      <c r="W119" s="55">
        <f>AU119*V119</f>
        <v>748.8</v>
      </c>
      <c r="X119" s="55" t="s">
        <v>198</v>
      </c>
      <c r="Y119" s="58">
        <f>R119/S119*N119*C119+140</f>
        <v>2540</v>
      </c>
      <c r="Z119" s="155">
        <f>AA119*R119</f>
        <v>624</v>
      </c>
      <c r="AA119" s="59">
        <v>13</v>
      </c>
      <c r="AB119" s="55">
        <f t="shared" si="100"/>
        <v>1497.6</v>
      </c>
      <c r="AC119" s="54">
        <f t="shared" si="101"/>
        <v>74.88</v>
      </c>
      <c r="AD119" s="53">
        <f t="shared" si="102"/>
        <v>9734.4</v>
      </c>
      <c r="AE119" s="154" t="s">
        <v>134</v>
      </c>
      <c r="AF119" s="51">
        <f t="shared" si="85"/>
        <v>13</v>
      </c>
      <c r="AG119" s="50" t="s">
        <v>137</v>
      </c>
      <c r="AH119" s="49">
        <f t="shared" si="79"/>
        <v>1497.6</v>
      </c>
      <c r="AI119" s="48">
        <f t="shared" si="80"/>
        <v>74.88</v>
      </c>
      <c r="AJ119" s="47">
        <f t="shared" si="81"/>
        <v>9734.4</v>
      </c>
      <c r="AK119" s="46" t="s">
        <v>494</v>
      </c>
      <c r="AL119" s="45" t="s">
        <v>493</v>
      </c>
      <c r="AM119" s="44">
        <f t="shared" si="86"/>
        <v>642</v>
      </c>
      <c r="AN119" s="43">
        <f t="shared" si="119"/>
        <v>770.4</v>
      </c>
      <c r="AO119" s="42">
        <f t="shared" si="114"/>
        <v>12840</v>
      </c>
      <c r="AP119" s="41">
        <f t="shared" si="120"/>
        <v>15408</v>
      </c>
      <c r="AQ119" s="108"/>
      <c r="AR119" s="108"/>
      <c r="AS119" s="108"/>
      <c r="AT119" s="66" t="str">
        <f t="shared" si="87"/>
        <v>270599</v>
      </c>
      <c r="AU119" s="66">
        <v>130</v>
      </c>
      <c r="AV119" s="40">
        <v>12840</v>
      </c>
      <c r="AW119" s="40">
        <f t="shared" si="88"/>
        <v>642</v>
      </c>
    </row>
    <row r="120" spans="1:49" ht="15" customHeight="1" x14ac:dyDescent="0.3">
      <c r="A120" s="73" t="s">
        <v>1457</v>
      </c>
      <c r="B120" s="72" t="s">
        <v>456</v>
      </c>
      <c r="C120" s="74">
        <v>50</v>
      </c>
      <c r="D120" s="71">
        <v>1200</v>
      </c>
      <c r="E120" s="71">
        <v>600</v>
      </c>
      <c r="F120" s="70" t="str">
        <f t="shared" si="77"/>
        <v>1200x600x50</v>
      </c>
      <c r="G120" s="431" t="s">
        <v>492</v>
      </c>
      <c r="H120" s="442" t="s">
        <v>491</v>
      </c>
      <c r="I120" s="67" t="s">
        <v>1</v>
      </c>
      <c r="J120" s="65"/>
      <c r="K120" s="64" t="str">
        <f t="shared" si="126"/>
        <v>C</v>
      </c>
      <c r="L120" s="64" t="str">
        <f t="shared" si="126"/>
        <v>C</v>
      </c>
      <c r="M120" s="63"/>
      <c r="N120" s="62">
        <v>4</v>
      </c>
      <c r="O120" s="55">
        <f t="shared" si="83"/>
        <v>2.88</v>
      </c>
      <c r="P120" s="54">
        <f t="shared" si="84"/>
        <v>0.14399999999999999</v>
      </c>
      <c r="Q120" s="53">
        <f t="shared" si="78"/>
        <v>18.72</v>
      </c>
      <c r="R120" s="161"/>
      <c r="S120" s="59"/>
      <c r="T120" s="160"/>
      <c r="U120" s="158"/>
      <c r="V120" s="159"/>
      <c r="W120" s="158"/>
      <c r="X120" s="158"/>
      <c r="Y120" s="157"/>
      <c r="Z120" s="57">
        <v>572</v>
      </c>
      <c r="AA120" s="56" t="s">
        <v>3</v>
      </c>
      <c r="AB120" s="55">
        <f t="shared" si="100"/>
        <v>1647.36</v>
      </c>
      <c r="AC120" s="54">
        <f t="shared" si="101"/>
        <v>82.367999999999995</v>
      </c>
      <c r="AD120" s="53">
        <f t="shared" si="102"/>
        <v>10707.84</v>
      </c>
      <c r="AE120" s="421" t="s">
        <v>134</v>
      </c>
      <c r="AF120" s="51">
        <f t="shared" si="85"/>
        <v>481</v>
      </c>
      <c r="AG120" s="50" t="s">
        <v>1</v>
      </c>
      <c r="AH120" s="49">
        <f t="shared" si="79"/>
        <v>1385.28</v>
      </c>
      <c r="AI120" s="48">
        <f t="shared" si="80"/>
        <v>69.263999999999996</v>
      </c>
      <c r="AJ120" s="47">
        <f t="shared" si="81"/>
        <v>9004.32</v>
      </c>
      <c r="AK120" s="46" t="s">
        <v>488</v>
      </c>
      <c r="AL120" s="45"/>
      <c r="AM120" s="44">
        <f t="shared" si="86"/>
        <v>642</v>
      </c>
      <c r="AN120" s="43">
        <f t="shared" si="119"/>
        <v>770.4</v>
      </c>
      <c r="AO120" s="42">
        <f t="shared" si="114"/>
        <v>12840</v>
      </c>
      <c r="AP120" s="41">
        <f t="shared" si="120"/>
        <v>15408</v>
      </c>
      <c r="AQ120" s="108"/>
      <c r="AR120" s="108"/>
      <c r="AS120" s="108"/>
      <c r="AT120" s="66" t="str">
        <f t="shared" si="87"/>
        <v>239499</v>
      </c>
      <c r="AU120" s="66">
        <v>130</v>
      </c>
      <c r="AV120" s="40">
        <v>12840</v>
      </c>
      <c r="AW120" s="40">
        <f t="shared" si="88"/>
        <v>642</v>
      </c>
    </row>
    <row r="121" spans="1:49" ht="15" customHeight="1" x14ac:dyDescent="0.3">
      <c r="A121" s="73" t="s">
        <v>1457</v>
      </c>
      <c r="B121" s="72" t="s">
        <v>456</v>
      </c>
      <c r="C121" s="74">
        <v>50</v>
      </c>
      <c r="D121" s="74">
        <v>1200</v>
      </c>
      <c r="E121" s="74">
        <v>600</v>
      </c>
      <c r="F121" s="72" t="str">
        <f t="shared" si="77"/>
        <v>1200x600x50</v>
      </c>
      <c r="G121" s="431" t="s">
        <v>490</v>
      </c>
      <c r="H121" s="442" t="s">
        <v>489</v>
      </c>
      <c r="I121" s="67" t="s">
        <v>109</v>
      </c>
      <c r="J121" s="65"/>
      <c r="K121" s="64" t="str">
        <f t="shared" si="126"/>
        <v>C</v>
      </c>
      <c r="L121" s="64" t="str">
        <f t="shared" si="126"/>
        <v>C</v>
      </c>
      <c r="M121" s="63"/>
      <c r="N121" s="62">
        <v>4</v>
      </c>
      <c r="O121" s="55">
        <f t="shared" si="83"/>
        <v>2.88</v>
      </c>
      <c r="P121" s="54">
        <f t="shared" si="84"/>
        <v>0.14399999999999999</v>
      </c>
      <c r="Q121" s="53">
        <f t="shared" si="78"/>
        <v>18.72</v>
      </c>
      <c r="R121" s="57">
        <v>48</v>
      </c>
      <c r="S121" s="59">
        <v>4</v>
      </c>
      <c r="T121" s="171">
        <f>R121*N121</f>
        <v>192</v>
      </c>
      <c r="U121" s="55">
        <f>O121*R121</f>
        <v>138.24</v>
      </c>
      <c r="V121" s="54">
        <f>P121*R121</f>
        <v>6.911999999999999</v>
      </c>
      <c r="W121" s="55">
        <f>AU121*V121</f>
        <v>898.55999999999983</v>
      </c>
      <c r="X121" s="55" t="s">
        <v>158</v>
      </c>
      <c r="Y121" s="58">
        <f>R121/S121*N121*C121+140</f>
        <v>2540</v>
      </c>
      <c r="Z121" s="155">
        <f>AA121*R121</f>
        <v>528</v>
      </c>
      <c r="AA121" s="59">
        <v>11</v>
      </c>
      <c r="AB121" s="55">
        <f t="shared" si="100"/>
        <v>1520.64</v>
      </c>
      <c r="AC121" s="54">
        <f t="shared" si="101"/>
        <v>76.031999999999982</v>
      </c>
      <c r="AD121" s="53">
        <f t="shared" si="102"/>
        <v>9884.159999999998</v>
      </c>
      <c r="AE121" s="154" t="s">
        <v>134</v>
      </c>
      <c r="AF121" s="51">
        <f t="shared" si="85"/>
        <v>11</v>
      </c>
      <c r="AG121" s="169" t="s">
        <v>137</v>
      </c>
      <c r="AH121" s="49">
        <f t="shared" si="79"/>
        <v>1520.64</v>
      </c>
      <c r="AI121" s="48">
        <f t="shared" si="80"/>
        <v>76.031999999999982</v>
      </c>
      <c r="AJ121" s="47">
        <f t="shared" si="81"/>
        <v>9884.159999999998</v>
      </c>
      <c r="AK121" s="46" t="s">
        <v>488</v>
      </c>
      <c r="AL121" s="45" t="s">
        <v>487</v>
      </c>
      <c r="AM121" s="44">
        <f t="shared" si="86"/>
        <v>642</v>
      </c>
      <c r="AN121" s="43">
        <f t="shared" si="119"/>
        <v>770.4</v>
      </c>
      <c r="AO121" s="42">
        <f t="shared" si="114"/>
        <v>12840</v>
      </c>
      <c r="AP121" s="41">
        <f t="shared" si="120"/>
        <v>15408</v>
      </c>
      <c r="AQ121" s="108"/>
      <c r="AR121" s="108"/>
      <c r="AS121" s="108"/>
      <c r="AT121" s="66" t="str">
        <f t="shared" si="87"/>
        <v>248545</v>
      </c>
      <c r="AU121" s="66">
        <v>130</v>
      </c>
      <c r="AV121" s="40">
        <v>12840</v>
      </c>
      <c r="AW121" s="40">
        <f t="shared" si="88"/>
        <v>642</v>
      </c>
    </row>
    <row r="122" spans="1:49" ht="15" customHeight="1" x14ac:dyDescent="0.3">
      <c r="A122" s="73" t="s">
        <v>1457</v>
      </c>
      <c r="B122" s="72" t="s">
        <v>456</v>
      </c>
      <c r="C122" s="71">
        <v>100</v>
      </c>
      <c r="D122" s="71">
        <v>1000</v>
      </c>
      <c r="E122" s="71">
        <v>600</v>
      </c>
      <c r="F122" s="70" t="str">
        <f t="shared" si="77"/>
        <v>1000x600x100</v>
      </c>
      <c r="G122" s="431" t="s">
        <v>486</v>
      </c>
      <c r="H122" s="442" t="s">
        <v>485</v>
      </c>
      <c r="I122" s="67" t="s">
        <v>1</v>
      </c>
      <c r="J122" s="65" t="str">
        <f t="shared" ref="J122:M123" si="127">$AE122</f>
        <v>B</v>
      </c>
      <c r="K122" s="64" t="str">
        <f t="shared" si="127"/>
        <v>B</v>
      </c>
      <c r="L122" s="64" t="str">
        <f t="shared" si="127"/>
        <v>B</v>
      </c>
      <c r="M122" s="63" t="str">
        <f t="shared" si="127"/>
        <v>B</v>
      </c>
      <c r="N122" s="62">
        <v>2</v>
      </c>
      <c r="O122" s="55">
        <f t="shared" si="83"/>
        <v>1.2</v>
      </c>
      <c r="P122" s="54">
        <f t="shared" si="84"/>
        <v>0.12</v>
      </c>
      <c r="Q122" s="53">
        <f t="shared" si="78"/>
        <v>15.6</v>
      </c>
      <c r="R122" s="161"/>
      <c r="S122" s="59"/>
      <c r="T122" s="160"/>
      <c r="U122" s="158"/>
      <c r="V122" s="159"/>
      <c r="W122" s="158"/>
      <c r="X122" s="158"/>
      <c r="Y122" s="157"/>
      <c r="Z122" s="57">
        <v>676</v>
      </c>
      <c r="AA122" s="56" t="s">
        <v>3</v>
      </c>
      <c r="AB122" s="55">
        <f t="shared" si="100"/>
        <v>811.19999999999993</v>
      </c>
      <c r="AC122" s="54">
        <f t="shared" si="101"/>
        <v>81.11999999999999</v>
      </c>
      <c r="AD122" s="53">
        <f t="shared" si="102"/>
        <v>10545.6</v>
      </c>
      <c r="AE122" s="406" t="s">
        <v>205</v>
      </c>
      <c r="AF122" s="51">
        <f t="shared" si="85"/>
        <v>385</v>
      </c>
      <c r="AG122" s="50" t="s">
        <v>1</v>
      </c>
      <c r="AH122" s="49">
        <f t="shared" si="79"/>
        <v>462</v>
      </c>
      <c r="AI122" s="48">
        <f t="shared" si="80"/>
        <v>46.199999999999996</v>
      </c>
      <c r="AJ122" s="47">
        <f t="shared" si="81"/>
        <v>6006</v>
      </c>
      <c r="AK122" s="46" t="s">
        <v>482</v>
      </c>
      <c r="AL122" s="45"/>
      <c r="AM122" s="44">
        <f t="shared" si="86"/>
        <v>1284</v>
      </c>
      <c r="AN122" s="43">
        <f t="shared" si="119"/>
        <v>1540.8</v>
      </c>
      <c r="AO122" s="42">
        <f t="shared" si="114"/>
        <v>12840</v>
      </c>
      <c r="AP122" s="41">
        <f t="shared" si="120"/>
        <v>15408</v>
      </c>
      <c r="AQ122" s="108"/>
      <c r="AR122" s="108"/>
      <c r="AS122" s="108"/>
      <c r="AT122" s="66" t="str">
        <f t="shared" si="87"/>
        <v>239490</v>
      </c>
      <c r="AU122" s="66">
        <v>130</v>
      </c>
      <c r="AV122" s="40">
        <v>12840</v>
      </c>
      <c r="AW122" s="40">
        <f t="shared" si="88"/>
        <v>1284</v>
      </c>
    </row>
    <row r="123" spans="1:49" ht="15" customHeight="1" x14ac:dyDescent="0.3">
      <c r="A123" s="73" t="s">
        <v>1457</v>
      </c>
      <c r="B123" s="72" t="s">
        <v>456</v>
      </c>
      <c r="C123" s="74">
        <v>100</v>
      </c>
      <c r="D123" s="74">
        <v>1000</v>
      </c>
      <c r="E123" s="74">
        <v>600</v>
      </c>
      <c r="F123" s="72" t="str">
        <f t="shared" si="77"/>
        <v>1000x600x100</v>
      </c>
      <c r="G123" s="431" t="s">
        <v>484</v>
      </c>
      <c r="H123" s="442" t="s">
        <v>483</v>
      </c>
      <c r="I123" s="67" t="s">
        <v>109</v>
      </c>
      <c r="J123" s="65" t="str">
        <f t="shared" si="127"/>
        <v>C</v>
      </c>
      <c r="K123" s="64"/>
      <c r="L123" s="64"/>
      <c r="M123" s="63"/>
      <c r="N123" s="62">
        <v>2</v>
      </c>
      <c r="O123" s="55">
        <f t="shared" si="83"/>
        <v>1.2</v>
      </c>
      <c r="P123" s="54">
        <f t="shared" si="84"/>
        <v>0.12</v>
      </c>
      <c r="Q123" s="53">
        <f t="shared" si="78"/>
        <v>15.6</v>
      </c>
      <c r="R123" s="57">
        <v>24</v>
      </c>
      <c r="S123" s="59">
        <v>2</v>
      </c>
      <c r="T123" s="171">
        <f>R123*N123</f>
        <v>48</v>
      </c>
      <c r="U123" s="55">
        <f>O123*R123</f>
        <v>28.799999999999997</v>
      </c>
      <c r="V123" s="54">
        <f>P123*R123</f>
        <v>2.88</v>
      </c>
      <c r="W123" s="55">
        <f>AU123*V123</f>
        <v>374.4</v>
      </c>
      <c r="X123" s="55" t="s">
        <v>381</v>
      </c>
      <c r="Y123" s="170">
        <f>R123/S123*N123*C123+140</f>
        <v>2540</v>
      </c>
      <c r="Z123" s="155">
        <f>AA123*R123</f>
        <v>624</v>
      </c>
      <c r="AA123" s="59">
        <v>26</v>
      </c>
      <c r="AB123" s="55">
        <f t="shared" si="100"/>
        <v>748.8</v>
      </c>
      <c r="AC123" s="54">
        <f t="shared" si="101"/>
        <v>74.88</v>
      </c>
      <c r="AD123" s="53">
        <f t="shared" si="102"/>
        <v>9734.4</v>
      </c>
      <c r="AE123" s="154" t="s">
        <v>134</v>
      </c>
      <c r="AF123" s="51">
        <f t="shared" si="85"/>
        <v>25</v>
      </c>
      <c r="AG123" s="169" t="s">
        <v>137</v>
      </c>
      <c r="AH123" s="49">
        <f t="shared" si="79"/>
        <v>719.99999999999989</v>
      </c>
      <c r="AI123" s="48">
        <f t="shared" si="80"/>
        <v>72</v>
      </c>
      <c r="AJ123" s="47">
        <f t="shared" si="81"/>
        <v>9360</v>
      </c>
      <c r="AK123" s="46" t="s">
        <v>482</v>
      </c>
      <c r="AL123" s="45" t="s">
        <v>479</v>
      </c>
      <c r="AM123" s="44">
        <f t="shared" si="86"/>
        <v>1284</v>
      </c>
      <c r="AN123" s="43">
        <f t="shared" si="119"/>
        <v>1540.8</v>
      </c>
      <c r="AO123" s="42">
        <f t="shared" si="114"/>
        <v>12840</v>
      </c>
      <c r="AP123" s="41">
        <f t="shared" si="120"/>
        <v>15408</v>
      </c>
      <c r="AQ123" s="108"/>
      <c r="AR123" s="108"/>
      <c r="AS123" s="108"/>
      <c r="AT123" s="66" t="str">
        <f t="shared" si="87"/>
        <v>243738</v>
      </c>
      <c r="AU123" s="66">
        <v>130</v>
      </c>
      <c r="AV123" s="40">
        <v>12840</v>
      </c>
      <c r="AW123" s="40">
        <f t="shared" si="88"/>
        <v>1284</v>
      </c>
    </row>
    <row r="124" spans="1:49" ht="15" customHeight="1" x14ac:dyDescent="0.3">
      <c r="A124" s="73" t="s">
        <v>1457</v>
      </c>
      <c r="B124" s="72" t="s">
        <v>456</v>
      </c>
      <c r="C124" s="74">
        <v>100</v>
      </c>
      <c r="D124" s="74">
        <v>1000</v>
      </c>
      <c r="E124" s="74">
        <v>600</v>
      </c>
      <c r="F124" s="72" t="str">
        <f t="shared" si="77"/>
        <v>1000x600x100</v>
      </c>
      <c r="G124" s="434" t="s">
        <v>481</v>
      </c>
      <c r="H124" s="442" t="s">
        <v>480</v>
      </c>
      <c r="I124" s="67" t="s">
        <v>109</v>
      </c>
      <c r="J124" s="65"/>
      <c r="K124" s="64" t="str">
        <f t="shared" ref="K124:L126" si="128">$AE124</f>
        <v>C</v>
      </c>
      <c r="L124" s="64" t="str">
        <f t="shared" si="128"/>
        <v>C</v>
      </c>
      <c r="M124" s="63"/>
      <c r="N124" s="62">
        <v>2</v>
      </c>
      <c r="O124" s="55">
        <f t="shared" si="83"/>
        <v>1.2</v>
      </c>
      <c r="P124" s="54">
        <f t="shared" si="84"/>
        <v>0.12</v>
      </c>
      <c r="Q124" s="53">
        <f t="shared" si="78"/>
        <v>15.6</v>
      </c>
      <c r="R124" s="57">
        <v>48</v>
      </c>
      <c r="S124" s="59">
        <v>4</v>
      </c>
      <c r="T124" s="171">
        <f>R124*N124</f>
        <v>96</v>
      </c>
      <c r="U124" s="55">
        <f>O124*R124</f>
        <v>57.599999999999994</v>
      </c>
      <c r="V124" s="54">
        <f>P124*R124</f>
        <v>5.76</v>
      </c>
      <c r="W124" s="55">
        <f>AU124*V124</f>
        <v>748.8</v>
      </c>
      <c r="X124" s="55" t="s">
        <v>198</v>
      </c>
      <c r="Y124" s="58">
        <f>R124/S124*N124*C124+140</f>
        <v>2540</v>
      </c>
      <c r="Z124" s="155">
        <f>AA124*R124</f>
        <v>624</v>
      </c>
      <c r="AA124" s="59">
        <v>13</v>
      </c>
      <c r="AB124" s="55">
        <f t="shared" si="100"/>
        <v>748.8</v>
      </c>
      <c r="AC124" s="54">
        <f t="shared" si="101"/>
        <v>74.88</v>
      </c>
      <c r="AD124" s="53">
        <f t="shared" si="102"/>
        <v>9734.4</v>
      </c>
      <c r="AE124" s="154" t="s">
        <v>134</v>
      </c>
      <c r="AF124" s="51">
        <f t="shared" si="85"/>
        <v>13</v>
      </c>
      <c r="AG124" s="50" t="s">
        <v>137</v>
      </c>
      <c r="AH124" s="49">
        <f t="shared" si="79"/>
        <v>748.8</v>
      </c>
      <c r="AI124" s="48">
        <f t="shared" si="80"/>
        <v>74.88</v>
      </c>
      <c r="AJ124" s="47">
        <f t="shared" si="81"/>
        <v>9734.4</v>
      </c>
      <c r="AK124" s="46" t="s">
        <v>479</v>
      </c>
      <c r="AL124" s="45" t="s">
        <v>478</v>
      </c>
      <c r="AM124" s="44">
        <f t="shared" si="86"/>
        <v>1284</v>
      </c>
      <c r="AN124" s="43">
        <f t="shared" si="119"/>
        <v>1540.8</v>
      </c>
      <c r="AO124" s="42">
        <f t="shared" si="114"/>
        <v>12840</v>
      </c>
      <c r="AP124" s="41">
        <f t="shared" si="120"/>
        <v>15408</v>
      </c>
      <c r="AQ124" s="108"/>
      <c r="AR124" s="108"/>
      <c r="AS124" s="108"/>
      <c r="AT124" s="66" t="str">
        <f t="shared" si="87"/>
        <v>270666</v>
      </c>
      <c r="AU124" s="66">
        <v>130</v>
      </c>
      <c r="AV124" s="40">
        <v>12840</v>
      </c>
      <c r="AW124" s="40">
        <f t="shared" si="88"/>
        <v>1284</v>
      </c>
    </row>
    <row r="125" spans="1:49" ht="15" customHeight="1" x14ac:dyDescent="0.3">
      <c r="A125" s="73" t="s">
        <v>1457</v>
      </c>
      <c r="B125" s="72" t="s">
        <v>456</v>
      </c>
      <c r="C125" s="74">
        <v>100</v>
      </c>
      <c r="D125" s="71">
        <v>1200</v>
      </c>
      <c r="E125" s="71">
        <v>600</v>
      </c>
      <c r="F125" s="70" t="str">
        <f t="shared" si="77"/>
        <v>1200x600x100</v>
      </c>
      <c r="G125" s="431" t="s">
        <v>477</v>
      </c>
      <c r="H125" s="442" t="s">
        <v>476</v>
      </c>
      <c r="I125" s="67" t="s">
        <v>1</v>
      </c>
      <c r="J125" s="65"/>
      <c r="K125" s="64" t="str">
        <f t="shared" si="128"/>
        <v>C</v>
      </c>
      <c r="L125" s="64" t="str">
        <f t="shared" si="128"/>
        <v>C</v>
      </c>
      <c r="M125" s="63"/>
      <c r="N125" s="62">
        <v>2</v>
      </c>
      <c r="O125" s="55">
        <f t="shared" si="83"/>
        <v>1.44</v>
      </c>
      <c r="P125" s="54">
        <f t="shared" si="84"/>
        <v>0.14399999999999999</v>
      </c>
      <c r="Q125" s="53">
        <f t="shared" si="78"/>
        <v>18.72</v>
      </c>
      <c r="R125" s="161"/>
      <c r="S125" s="59"/>
      <c r="T125" s="160"/>
      <c r="U125" s="158"/>
      <c r="V125" s="159"/>
      <c r="W125" s="158"/>
      <c r="X125" s="158"/>
      <c r="Y125" s="157"/>
      <c r="Z125" s="57">
        <v>572</v>
      </c>
      <c r="AA125" s="56" t="s">
        <v>3</v>
      </c>
      <c r="AB125" s="55">
        <f t="shared" si="100"/>
        <v>823.68</v>
      </c>
      <c r="AC125" s="54">
        <f t="shared" si="101"/>
        <v>82.367999999999995</v>
      </c>
      <c r="AD125" s="53">
        <f t="shared" si="102"/>
        <v>10707.84</v>
      </c>
      <c r="AE125" s="421" t="s">
        <v>134</v>
      </c>
      <c r="AF125" s="51">
        <f t="shared" si="85"/>
        <v>481</v>
      </c>
      <c r="AG125" s="50" t="s">
        <v>1</v>
      </c>
      <c r="AH125" s="49">
        <f t="shared" si="79"/>
        <v>692.64</v>
      </c>
      <c r="AI125" s="48">
        <f t="shared" si="80"/>
        <v>69.263999999999996</v>
      </c>
      <c r="AJ125" s="47">
        <f t="shared" si="81"/>
        <v>9004.32</v>
      </c>
      <c r="AK125" s="46" t="s">
        <v>473</v>
      </c>
      <c r="AL125" s="45"/>
      <c r="AM125" s="44">
        <f t="shared" si="86"/>
        <v>1284</v>
      </c>
      <c r="AN125" s="43">
        <f t="shared" si="119"/>
        <v>1540.8</v>
      </c>
      <c r="AO125" s="42">
        <f t="shared" si="114"/>
        <v>12840</v>
      </c>
      <c r="AP125" s="41">
        <f t="shared" si="120"/>
        <v>15408</v>
      </c>
      <c r="AQ125" s="108"/>
      <c r="AR125" s="108"/>
      <c r="AS125" s="108"/>
      <c r="AT125" s="66" t="str">
        <f t="shared" si="87"/>
        <v>239501</v>
      </c>
      <c r="AU125" s="66">
        <v>130</v>
      </c>
      <c r="AV125" s="40">
        <v>12840</v>
      </c>
      <c r="AW125" s="40">
        <f t="shared" si="88"/>
        <v>1284</v>
      </c>
    </row>
    <row r="126" spans="1:49" ht="15" customHeight="1" x14ac:dyDescent="0.3">
      <c r="A126" s="73" t="s">
        <v>1457</v>
      </c>
      <c r="B126" s="72" t="s">
        <v>456</v>
      </c>
      <c r="C126" s="74">
        <v>100</v>
      </c>
      <c r="D126" s="74">
        <v>1200</v>
      </c>
      <c r="E126" s="74">
        <v>600</v>
      </c>
      <c r="F126" s="72" t="str">
        <f t="shared" si="77"/>
        <v>1200x600x100</v>
      </c>
      <c r="G126" s="431" t="s">
        <v>475</v>
      </c>
      <c r="H126" s="442" t="s">
        <v>474</v>
      </c>
      <c r="I126" s="67" t="s">
        <v>109</v>
      </c>
      <c r="J126" s="65"/>
      <c r="K126" s="64" t="str">
        <f t="shared" si="128"/>
        <v>C</v>
      </c>
      <c r="L126" s="64" t="str">
        <f t="shared" si="128"/>
        <v>C</v>
      </c>
      <c r="M126" s="63"/>
      <c r="N126" s="62">
        <v>2</v>
      </c>
      <c r="O126" s="55">
        <f t="shared" si="83"/>
        <v>1.44</v>
      </c>
      <c r="P126" s="54">
        <f t="shared" si="84"/>
        <v>0.14399999999999999</v>
      </c>
      <c r="Q126" s="53">
        <f t="shared" si="78"/>
        <v>18.72</v>
      </c>
      <c r="R126" s="57">
        <v>48</v>
      </c>
      <c r="S126" s="59">
        <v>4</v>
      </c>
      <c r="T126" s="171">
        <f>R126*N126</f>
        <v>96</v>
      </c>
      <c r="U126" s="55">
        <f>O126*R126</f>
        <v>69.12</v>
      </c>
      <c r="V126" s="54">
        <f>P126*R126</f>
        <v>6.911999999999999</v>
      </c>
      <c r="W126" s="55">
        <f>AU126*V126</f>
        <v>898.55999999999983</v>
      </c>
      <c r="X126" s="55" t="s">
        <v>158</v>
      </c>
      <c r="Y126" s="58">
        <f>R126/S126*N126*C126+140</f>
        <v>2540</v>
      </c>
      <c r="Z126" s="155">
        <f>AA126*R126</f>
        <v>528</v>
      </c>
      <c r="AA126" s="59">
        <v>11</v>
      </c>
      <c r="AB126" s="55">
        <f t="shared" si="100"/>
        <v>760.32</v>
      </c>
      <c r="AC126" s="54">
        <f t="shared" si="101"/>
        <v>76.031999999999982</v>
      </c>
      <c r="AD126" s="53">
        <f t="shared" si="102"/>
        <v>9884.159999999998</v>
      </c>
      <c r="AE126" s="154" t="s">
        <v>134</v>
      </c>
      <c r="AF126" s="51">
        <f t="shared" si="85"/>
        <v>11</v>
      </c>
      <c r="AG126" s="169" t="s">
        <v>137</v>
      </c>
      <c r="AH126" s="49">
        <f t="shared" si="79"/>
        <v>760.32</v>
      </c>
      <c r="AI126" s="48">
        <f t="shared" si="80"/>
        <v>76.031999999999982</v>
      </c>
      <c r="AJ126" s="47">
        <f t="shared" si="81"/>
        <v>9884.159999999998</v>
      </c>
      <c r="AK126" s="46" t="s">
        <v>473</v>
      </c>
      <c r="AL126" s="45" t="s">
        <v>472</v>
      </c>
      <c r="AM126" s="44">
        <f t="shared" si="86"/>
        <v>1284</v>
      </c>
      <c r="AN126" s="43">
        <f t="shared" si="119"/>
        <v>1540.8</v>
      </c>
      <c r="AO126" s="42">
        <f t="shared" si="114"/>
        <v>12840</v>
      </c>
      <c r="AP126" s="41">
        <f t="shared" si="120"/>
        <v>15408</v>
      </c>
      <c r="AQ126" s="108"/>
      <c r="AR126" s="108"/>
      <c r="AS126" s="108"/>
      <c r="AT126" s="66" t="str">
        <f t="shared" si="87"/>
        <v>245121</v>
      </c>
      <c r="AU126" s="66">
        <v>130</v>
      </c>
      <c r="AV126" s="40">
        <v>12840</v>
      </c>
      <c r="AW126" s="40">
        <f t="shared" si="88"/>
        <v>1284</v>
      </c>
    </row>
    <row r="127" spans="1:49" ht="15" customHeight="1" x14ac:dyDescent="0.3">
      <c r="A127" s="73" t="s">
        <v>1457</v>
      </c>
      <c r="B127" s="72" t="s">
        <v>456</v>
      </c>
      <c r="C127" s="71">
        <v>120</v>
      </c>
      <c r="D127" s="71">
        <v>1000</v>
      </c>
      <c r="E127" s="71">
        <v>600</v>
      </c>
      <c r="F127" s="70" t="str">
        <f t="shared" si="77"/>
        <v>1000x600x120</v>
      </c>
      <c r="G127" s="431" t="s">
        <v>471</v>
      </c>
      <c r="H127" s="442" t="s">
        <v>470</v>
      </c>
      <c r="I127" s="67" t="s">
        <v>1</v>
      </c>
      <c r="J127" s="65" t="str">
        <f t="shared" ref="J127:M128" si="129">$AE127</f>
        <v>C</v>
      </c>
      <c r="K127" s="64" t="str">
        <f t="shared" si="129"/>
        <v>C</v>
      </c>
      <c r="L127" s="64" t="str">
        <f t="shared" si="129"/>
        <v>C</v>
      </c>
      <c r="M127" s="63" t="str">
        <f t="shared" si="129"/>
        <v>C</v>
      </c>
      <c r="N127" s="62">
        <v>2</v>
      </c>
      <c r="O127" s="55">
        <f t="shared" si="83"/>
        <v>1.2</v>
      </c>
      <c r="P127" s="54">
        <f t="shared" si="84"/>
        <v>0.14399999999999999</v>
      </c>
      <c r="Q127" s="53">
        <f t="shared" si="78"/>
        <v>18.72</v>
      </c>
      <c r="R127" s="161"/>
      <c r="S127" s="59"/>
      <c r="T127" s="160"/>
      <c r="U127" s="158"/>
      <c r="V127" s="159"/>
      <c r="W127" s="158"/>
      <c r="X127" s="158"/>
      <c r="Y127" s="157"/>
      <c r="Z127" s="57">
        <v>572</v>
      </c>
      <c r="AA127" s="56" t="s">
        <v>3</v>
      </c>
      <c r="AB127" s="55">
        <f t="shared" si="100"/>
        <v>686.4</v>
      </c>
      <c r="AC127" s="54">
        <f t="shared" si="101"/>
        <v>82.367999999999995</v>
      </c>
      <c r="AD127" s="53">
        <f t="shared" si="102"/>
        <v>10707.84</v>
      </c>
      <c r="AE127" s="154" t="s">
        <v>134</v>
      </c>
      <c r="AF127" s="51">
        <f t="shared" si="85"/>
        <v>481</v>
      </c>
      <c r="AG127" s="50" t="s">
        <v>1</v>
      </c>
      <c r="AH127" s="49">
        <f t="shared" si="79"/>
        <v>577.19999999999993</v>
      </c>
      <c r="AI127" s="48">
        <f t="shared" si="80"/>
        <v>69.263999999999996</v>
      </c>
      <c r="AJ127" s="47">
        <f t="shared" si="81"/>
        <v>9004.32</v>
      </c>
      <c r="AK127" s="46" t="s">
        <v>469</v>
      </c>
      <c r="AL127" s="45"/>
      <c r="AM127" s="44">
        <f t="shared" si="86"/>
        <v>1540.8</v>
      </c>
      <c r="AN127" s="43">
        <f t="shared" si="119"/>
        <v>1848.96</v>
      </c>
      <c r="AO127" s="42">
        <f t="shared" si="114"/>
        <v>12840</v>
      </c>
      <c r="AP127" s="41">
        <f t="shared" si="120"/>
        <v>15408</v>
      </c>
      <c r="AQ127" s="108"/>
      <c r="AR127" s="108"/>
      <c r="AS127" s="108"/>
      <c r="AT127" s="66" t="str">
        <f t="shared" si="87"/>
        <v>239491</v>
      </c>
      <c r="AU127" s="66">
        <v>130</v>
      </c>
      <c r="AV127" s="40">
        <v>12840</v>
      </c>
      <c r="AW127" s="40">
        <f t="shared" si="88"/>
        <v>1540.8</v>
      </c>
    </row>
    <row r="128" spans="1:49" ht="15" customHeight="1" x14ac:dyDescent="0.3">
      <c r="A128" s="73" t="s">
        <v>1457</v>
      </c>
      <c r="B128" s="72" t="s">
        <v>456</v>
      </c>
      <c r="C128" s="74">
        <v>120</v>
      </c>
      <c r="D128" s="71">
        <v>1200</v>
      </c>
      <c r="E128" s="71">
        <v>600</v>
      </c>
      <c r="F128" s="70" t="str">
        <f t="shared" si="77"/>
        <v>1200x600x120</v>
      </c>
      <c r="G128" s="431" t="s">
        <v>468</v>
      </c>
      <c r="H128" s="442" t="s">
        <v>467</v>
      </c>
      <c r="I128" s="67" t="s">
        <v>1</v>
      </c>
      <c r="J128" s="65"/>
      <c r="K128" s="64" t="str">
        <f t="shared" si="129"/>
        <v>C</v>
      </c>
      <c r="L128" s="64" t="str">
        <f t="shared" si="129"/>
        <v>C</v>
      </c>
      <c r="M128" s="63"/>
      <c r="N128" s="62">
        <v>2</v>
      </c>
      <c r="O128" s="55">
        <f t="shared" si="83"/>
        <v>1.44</v>
      </c>
      <c r="P128" s="54">
        <f t="shared" si="84"/>
        <v>0.17279999999999998</v>
      </c>
      <c r="Q128" s="53">
        <f t="shared" si="78"/>
        <v>22.463999999999999</v>
      </c>
      <c r="R128" s="161"/>
      <c r="S128" s="59"/>
      <c r="T128" s="160"/>
      <c r="U128" s="158"/>
      <c r="V128" s="159"/>
      <c r="W128" s="158"/>
      <c r="X128" s="158"/>
      <c r="Y128" s="157"/>
      <c r="Z128" s="57">
        <v>484</v>
      </c>
      <c r="AA128" s="56" t="s">
        <v>3</v>
      </c>
      <c r="AB128" s="55">
        <f t="shared" si="100"/>
        <v>696.95999999999992</v>
      </c>
      <c r="AC128" s="54">
        <f t="shared" si="101"/>
        <v>83.635199999999998</v>
      </c>
      <c r="AD128" s="53">
        <f t="shared" si="102"/>
        <v>10872.575999999999</v>
      </c>
      <c r="AE128" s="154" t="s">
        <v>134</v>
      </c>
      <c r="AF128" s="51">
        <f t="shared" si="85"/>
        <v>401</v>
      </c>
      <c r="AG128" s="50" t="s">
        <v>1</v>
      </c>
      <c r="AH128" s="49">
        <f t="shared" si="79"/>
        <v>577.43999999999994</v>
      </c>
      <c r="AI128" s="48">
        <f t="shared" si="80"/>
        <v>69.292799999999986</v>
      </c>
      <c r="AJ128" s="47">
        <f t="shared" si="81"/>
        <v>9008.0640000000003</v>
      </c>
      <c r="AK128" s="46" t="s">
        <v>466</v>
      </c>
      <c r="AL128" s="45"/>
      <c r="AM128" s="44">
        <f t="shared" si="86"/>
        <v>1540.8</v>
      </c>
      <c r="AN128" s="43">
        <f t="shared" si="119"/>
        <v>1848.96</v>
      </c>
      <c r="AO128" s="42">
        <f t="shared" si="114"/>
        <v>12840</v>
      </c>
      <c r="AP128" s="41">
        <f t="shared" si="120"/>
        <v>15408</v>
      </c>
      <c r="AQ128" s="108"/>
      <c r="AR128" s="108"/>
      <c r="AS128" s="108"/>
      <c r="AT128" s="66" t="str">
        <f t="shared" si="87"/>
        <v>240021</v>
      </c>
      <c r="AU128" s="66">
        <v>130</v>
      </c>
      <c r="AV128" s="40">
        <v>12840</v>
      </c>
      <c r="AW128" s="40">
        <f t="shared" si="88"/>
        <v>1540.8</v>
      </c>
    </row>
    <row r="129" spans="1:49" ht="15" customHeight="1" x14ac:dyDescent="0.3">
      <c r="A129" s="73" t="s">
        <v>1457</v>
      </c>
      <c r="B129" s="72" t="s">
        <v>456</v>
      </c>
      <c r="C129" s="71">
        <v>150</v>
      </c>
      <c r="D129" s="71">
        <v>1000</v>
      </c>
      <c r="E129" s="71">
        <v>600</v>
      </c>
      <c r="F129" s="70" t="str">
        <f t="shared" si="77"/>
        <v>1000x600x150</v>
      </c>
      <c r="G129" s="431" t="s">
        <v>465</v>
      </c>
      <c r="H129" s="442" t="s">
        <v>464</v>
      </c>
      <c r="I129" s="67" t="s">
        <v>1</v>
      </c>
      <c r="J129" s="65" t="str">
        <f t="shared" ref="J129:M132" si="130">$AE129</f>
        <v>B</v>
      </c>
      <c r="K129" s="64" t="str">
        <f t="shared" si="130"/>
        <v>B</v>
      </c>
      <c r="L129" s="64" t="str">
        <f t="shared" si="130"/>
        <v>B</v>
      </c>
      <c r="M129" s="63" t="str">
        <f t="shared" si="130"/>
        <v>B</v>
      </c>
      <c r="N129" s="62">
        <v>2</v>
      </c>
      <c r="O129" s="55">
        <f t="shared" si="83"/>
        <v>1.2</v>
      </c>
      <c r="P129" s="54">
        <f t="shared" si="84"/>
        <v>0.18</v>
      </c>
      <c r="Q129" s="53">
        <f t="shared" si="78"/>
        <v>23.4</v>
      </c>
      <c r="R129" s="161"/>
      <c r="S129" s="59"/>
      <c r="T129" s="160"/>
      <c r="U129" s="158"/>
      <c r="V129" s="159"/>
      <c r="W129" s="158"/>
      <c r="X129" s="158"/>
      <c r="Y129" s="157"/>
      <c r="Z129" s="57">
        <v>416</v>
      </c>
      <c r="AA129" s="56" t="s">
        <v>3</v>
      </c>
      <c r="AB129" s="55">
        <f t="shared" si="100"/>
        <v>499.2</v>
      </c>
      <c r="AC129" s="54">
        <f t="shared" si="101"/>
        <v>74.88</v>
      </c>
      <c r="AD129" s="53">
        <f t="shared" si="102"/>
        <v>9734.4</v>
      </c>
      <c r="AE129" s="406" t="s">
        <v>205</v>
      </c>
      <c r="AF129" s="51">
        <f t="shared" si="85"/>
        <v>257</v>
      </c>
      <c r="AG129" s="50" t="s">
        <v>1</v>
      </c>
      <c r="AH129" s="49">
        <f t="shared" si="79"/>
        <v>308.39999999999998</v>
      </c>
      <c r="AI129" s="48">
        <f t="shared" si="80"/>
        <v>46.26</v>
      </c>
      <c r="AJ129" s="47">
        <f t="shared" si="81"/>
        <v>6013.7999999999993</v>
      </c>
      <c r="AK129" s="46" t="s">
        <v>463</v>
      </c>
      <c r="AL129" s="45"/>
      <c r="AM129" s="44">
        <f t="shared" si="86"/>
        <v>1926</v>
      </c>
      <c r="AN129" s="43">
        <f t="shared" si="119"/>
        <v>2311.1999999999998</v>
      </c>
      <c r="AO129" s="42">
        <f t="shared" si="114"/>
        <v>12840</v>
      </c>
      <c r="AP129" s="41">
        <f t="shared" si="120"/>
        <v>15408</v>
      </c>
      <c r="AQ129" s="108"/>
      <c r="AR129" s="108"/>
      <c r="AS129" s="108"/>
      <c r="AT129" s="66" t="str">
        <f t="shared" si="87"/>
        <v>239492</v>
      </c>
      <c r="AU129" s="66">
        <v>130</v>
      </c>
      <c r="AV129" s="40">
        <v>12840</v>
      </c>
      <c r="AW129" s="40">
        <f t="shared" si="88"/>
        <v>1926</v>
      </c>
    </row>
    <row r="130" spans="1:49" ht="15" customHeight="1" x14ac:dyDescent="0.3">
      <c r="A130" s="73" t="s">
        <v>1457</v>
      </c>
      <c r="B130" s="72" t="s">
        <v>456</v>
      </c>
      <c r="C130" s="74">
        <v>150</v>
      </c>
      <c r="D130" s="71">
        <v>1200</v>
      </c>
      <c r="E130" s="71">
        <v>600</v>
      </c>
      <c r="F130" s="70" t="str">
        <f t="shared" si="77"/>
        <v>1200x600x150</v>
      </c>
      <c r="G130" s="431" t="s">
        <v>462</v>
      </c>
      <c r="H130" s="442" t="s">
        <v>461</v>
      </c>
      <c r="I130" s="67" t="s">
        <v>1</v>
      </c>
      <c r="J130" s="65"/>
      <c r="K130" s="64" t="str">
        <f t="shared" si="130"/>
        <v>C</v>
      </c>
      <c r="L130" s="64" t="str">
        <f t="shared" si="130"/>
        <v>C</v>
      </c>
      <c r="M130" s="63"/>
      <c r="N130" s="62">
        <v>2</v>
      </c>
      <c r="O130" s="55">
        <f t="shared" si="83"/>
        <v>1.44</v>
      </c>
      <c r="P130" s="54">
        <f t="shared" si="84"/>
        <v>0.216</v>
      </c>
      <c r="Q130" s="53">
        <f t="shared" si="78"/>
        <v>28.08</v>
      </c>
      <c r="R130" s="161"/>
      <c r="S130" s="59"/>
      <c r="T130" s="160"/>
      <c r="U130" s="158"/>
      <c r="V130" s="159"/>
      <c r="W130" s="158"/>
      <c r="X130" s="158"/>
      <c r="Y130" s="157"/>
      <c r="Z130" s="57">
        <v>352</v>
      </c>
      <c r="AA130" s="56" t="s">
        <v>3</v>
      </c>
      <c r="AB130" s="55">
        <f t="shared" si="100"/>
        <v>506.88</v>
      </c>
      <c r="AC130" s="54">
        <f t="shared" si="101"/>
        <v>76.031999999999996</v>
      </c>
      <c r="AD130" s="53">
        <f t="shared" si="102"/>
        <v>9884.16</v>
      </c>
      <c r="AE130" s="421" t="s">
        <v>134</v>
      </c>
      <c r="AF130" s="51">
        <f t="shared" si="85"/>
        <v>321</v>
      </c>
      <c r="AG130" s="50" t="s">
        <v>1</v>
      </c>
      <c r="AH130" s="49">
        <f t="shared" si="79"/>
        <v>462.24</v>
      </c>
      <c r="AI130" s="48">
        <f t="shared" si="80"/>
        <v>69.335999999999999</v>
      </c>
      <c r="AJ130" s="47">
        <f t="shared" si="81"/>
        <v>9013.68</v>
      </c>
      <c r="AK130" s="46" t="s">
        <v>460</v>
      </c>
      <c r="AL130" s="45"/>
      <c r="AM130" s="44">
        <f t="shared" si="86"/>
        <v>1926</v>
      </c>
      <c r="AN130" s="43">
        <f t="shared" si="119"/>
        <v>2311.1999999999998</v>
      </c>
      <c r="AO130" s="42">
        <f t="shared" si="114"/>
        <v>12840</v>
      </c>
      <c r="AP130" s="41">
        <f t="shared" si="120"/>
        <v>15408</v>
      </c>
      <c r="AQ130" s="108"/>
      <c r="AR130" s="108"/>
      <c r="AS130" s="108"/>
      <c r="AT130" s="66" t="str">
        <f t="shared" si="87"/>
        <v>239503</v>
      </c>
      <c r="AU130" s="66">
        <v>130</v>
      </c>
      <c r="AV130" s="40">
        <v>12840</v>
      </c>
      <c r="AW130" s="40">
        <f t="shared" si="88"/>
        <v>1926</v>
      </c>
    </row>
    <row r="131" spans="1:49" ht="15" customHeight="1" x14ac:dyDescent="0.3">
      <c r="A131" s="73" t="s">
        <v>1457</v>
      </c>
      <c r="B131" s="72" t="s">
        <v>456</v>
      </c>
      <c r="C131" s="71">
        <v>200</v>
      </c>
      <c r="D131" s="71">
        <v>1000</v>
      </c>
      <c r="E131" s="71">
        <v>600</v>
      </c>
      <c r="F131" s="70" t="str">
        <f t="shared" si="77"/>
        <v>1000x600x200</v>
      </c>
      <c r="G131" s="434" t="s">
        <v>459</v>
      </c>
      <c r="H131" s="442" t="s">
        <v>458</v>
      </c>
      <c r="I131" s="67" t="s">
        <v>1</v>
      </c>
      <c r="J131" s="65"/>
      <c r="K131" s="64"/>
      <c r="L131" s="64" t="str">
        <f t="shared" si="130"/>
        <v>C</v>
      </c>
      <c r="M131" s="63"/>
      <c r="N131" s="62">
        <v>1</v>
      </c>
      <c r="O131" s="55">
        <f t="shared" si="83"/>
        <v>0.6</v>
      </c>
      <c r="P131" s="54">
        <f t="shared" si="84"/>
        <v>0.12</v>
      </c>
      <c r="Q131" s="53">
        <f t="shared" si="78"/>
        <v>15.6</v>
      </c>
      <c r="R131" s="161"/>
      <c r="S131" s="59"/>
      <c r="T131" s="160"/>
      <c r="U131" s="158"/>
      <c r="V131" s="159"/>
      <c r="W131" s="158"/>
      <c r="X131" s="158"/>
      <c r="Y131" s="157"/>
      <c r="Z131" s="57">
        <v>676</v>
      </c>
      <c r="AA131" s="56" t="s">
        <v>3</v>
      </c>
      <c r="AB131" s="55">
        <f t="shared" si="100"/>
        <v>405.59999999999997</v>
      </c>
      <c r="AC131" s="54">
        <f t="shared" si="101"/>
        <v>81.11999999999999</v>
      </c>
      <c r="AD131" s="53">
        <f t="shared" si="102"/>
        <v>10545.6</v>
      </c>
      <c r="AE131" s="154" t="s">
        <v>134</v>
      </c>
      <c r="AF131" s="51">
        <f t="shared" si="85"/>
        <v>577</v>
      </c>
      <c r="AG131" s="50" t="s">
        <v>1</v>
      </c>
      <c r="AH131" s="49">
        <f t="shared" si="79"/>
        <v>346.2</v>
      </c>
      <c r="AI131" s="48">
        <f t="shared" si="80"/>
        <v>69.239999999999995</v>
      </c>
      <c r="AJ131" s="47">
        <f t="shared" si="81"/>
        <v>9001.1999999999989</v>
      </c>
      <c r="AK131" s="46" t="s">
        <v>457</v>
      </c>
      <c r="AL131" s="45"/>
      <c r="AM131" s="44">
        <f t="shared" si="86"/>
        <v>2568</v>
      </c>
      <c r="AN131" s="43">
        <f t="shared" si="119"/>
        <v>3081.6</v>
      </c>
      <c r="AO131" s="42">
        <f t="shared" si="114"/>
        <v>12840</v>
      </c>
      <c r="AP131" s="41">
        <f t="shared" si="120"/>
        <v>15408</v>
      </c>
      <c r="AQ131" s="108"/>
      <c r="AR131" s="108"/>
      <c r="AS131" s="108"/>
      <c r="AT131" s="66" t="str">
        <f t="shared" si="87"/>
        <v>266550</v>
      </c>
      <c r="AU131" s="66">
        <v>130</v>
      </c>
      <c r="AV131" s="40">
        <v>12840</v>
      </c>
      <c r="AW131" s="40">
        <f t="shared" si="88"/>
        <v>2568</v>
      </c>
    </row>
    <row r="132" spans="1:49" ht="15" customHeight="1" x14ac:dyDescent="0.3">
      <c r="A132" s="73" t="s">
        <v>1457</v>
      </c>
      <c r="B132" s="72" t="s">
        <v>456</v>
      </c>
      <c r="C132" s="74">
        <v>200</v>
      </c>
      <c r="D132" s="71">
        <v>1200</v>
      </c>
      <c r="E132" s="71">
        <v>600</v>
      </c>
      <c r="F132" s="70" t="str">
        <f t="shared" si="77"/>
        <v>1200x600x200</v>
      </c>
      <c r="G132" s="431" t="s">
        <v>455</v>
      </c>
      <c r="H132" s="442" t="s">
        <v>454</v>
      </c>
      <c r="I132" s="67" t="s">
        <v>1</v>
      </c>
      <c r="J132" s="65"/>
      <c r="K132" s="64"/>
      <c r="L132" s="64" t="str">
        <f t="shared" si="130"/>
        <v>C</v>
      </c>
      <c r="M132" s="63"/>
      <c r="N132" s="62">
        <v>1</v>
      </c>
      <c r="O132" s="55">
        <f t="shared" si="83"/>
        <v>0.72</v>
      </c>
      <c r="P132" s="54">
        <f t="shared" si="84"/>
        <v>0.14399999999999999</v>
      </c>
      <c r="Q132" s="53">
        <f t="shared" si="78"/>
        <v>18.72</v>
      </c>
      <c r="R132" s="161"/>
      <c r="S132" s="59"/>
      <c r="T132" s="160"/>
      <c r="U132" s="158"/>
      <c r="V132" s="159"/>
      <c r="W132" s="158"/>
      <c r="X132" s="158"/>
      <c r="Y132" s="157"/>
      <c r="Z132" s="57">
        <v>572</v>
      </c>
      <c r="AA132" s="56" t="s">
        <v>3</v>
      </c>
      <c r="AB132" s="55">
        <f t="shared" si="100"/>
        <v>411.84</v>
      </c>
      <c r="AC132" s="54">
        <f t="shared" si="101"/>
        <v>82.367999999999995</v>
      </c>
      <c r="AD132" s="53">
        <f t="shared" si="102"/>
        <v>10707.84</v>
      </c>
      <c r="AE132" s="154" t="s">
        <v>134</v>
      </c>
      <c r="AF132" s="51">
        <f t="shared" si="85"/>
        <v>481</v>
      </c>
      <c r="AG132" s="50" t="s">
        <v>1</v>
      </c>
      <c r="AH132" s="49">
        <f t="shared" si="79"/>
        <v>346.32</v>
      </c>
      <c r="AI132" s="48">
        <f t="shared" si="80"/>
        <v>69.263999999999996</v>
      </c>
      <c r="AJ132" s="47">
        <f t="shared" si="81"/>
        <v>9004.32</v>
      </c>
      <c r="AK132" s="46" t="s">
        <v>453</v>
      </c>
      <c r="AL132" s="45"/>
      <c r="AM132" s="44">
        <f t="shared" si="86"/>
        <v>2568</v>
      </c>
      <c r="AN132" s="43">
        <f t="shared" si="119"/>
        <v>3081.6</v>
      </c>
      <c r="AO132" s="42">
        <f t="shared" si="114"/>
        <v>12840</v>
      </c>
      <c r="AP132" s="41">
        <f t="shared" si="120"/>
        <v>15408</v>
      </c>
      <c r="AQ132" s="108"/>
      <c r="AR132" s="108"/>
      <c r="AS132" s="108"/>
      <c r="AT132" s="66" t="str">
        <f t="shared" si="87"/>
        <v>240096</v>
      </c>
      <c r="AU132" s="66">
        <v>130</v>
      </c>
      <c r="AV132" s="40">
        <v>12840</v>
      </c>
      <c r="AW132" s="40">
        <f t="shared" si="88"/>
        <v>2568</v>
      </c>
    </row>
    <row r="133" spans="1:49" ht="15" customHeight="1" x14ac:dyDescent="0.3">
      <c r="A133" s="73" t="s">
        <v>1457</v>
      </c>
      <c r="B133" s="70" t="s">
        <v>391</v>
      </c>
      <c r="C133" s="71">
        <v>30</v>
      </c>
      <c r="D133" s="71">
        <v>1000</v>
      </c>
      <c r="E133" s="71">
        <v>600</v>
      </c>
      <c r="F133" s="70" t="str">
        <f t="shared" si="77"/>
        <v>1000x600x30</v>
      </c>
      <c r="G133" s="431" t="s">
        <v>1516</v>
      </c>
      <c r="H133" s="442" t="s">
        <v>1488</v>
      </c>
      <c r="I133" s="67" t="s">
        <v>1</v>
      </c>
      <c r="J133" s="65" t="str">
        <f t="shared" ref="J133" si="131">$AE133</f>
        <v>B</v>
      </c>
      <c r="K133" s="64"/>
      <c r="L133" s="64"/>
      <c r="M133" s="63"/>
      <c r="N133" s="62">
        <v>8</v>
      </c>
      <c r="O133" s="55">
        <f t="shared" si="83"/>
        <v>4.8</v>
      </c>
      <c r="P133" s="54">
        <f t="shared" si="84"/>
        <v>0.14399999999999999</v>
      </c>
      <c r="Q133" s="53">
        <f t="shared" si="78"/>
        <v>18.72</v>
      </c>
      <c r="R133" s="161"/>
      <c r="S133" s="59"/>
      <c r="T133" s="160"/>
      <c r="U133" s="158"/>
      <c r="V133" s="159"/>
      <c r="W133" s="158"/>
      <c r="X133" s="158"/>
      <c r="Y133" s="157"/>
      <c r="Z133" s="57">
        <v>624</v>
      </c>
      <c r="AA133" s="56" t="s">
        <v>3</v>
      </c>
      <c r="AB133" s="55">
        <f t="shared" si="100"/>
        <v>2995.2</v>
      </c>
      <c r="AC133" s="54">
        <f t="shared" si="101"/>
        <v>89.855999999999995</v>
      </c>
      <c r="AD133" s="53">
        <f t="shared" si="102"/>
        <v>11681.279999999999</v>
      </c>
      <c r="AE133" s="406" t="s">
        <v>205</v>
      </c>
      <c r="AF133" s="51">
        <f t="shared" si="85"/>
        <v>321</v>
      </c>
      <c r="AG133" s="169" t="s">
        <v>1</v>
      </c>
      <c r="AH133" s="49">
        <f t="shared" si="79"/>
        <v>1540.8</v>
      </c>
      <c r="AI133" s="48">
        <f t="shared" si="80"/>
        <v>46.223999999999997</v>
      </c>
      <c r="AJ133" s="47">
        <f t="shared" si="81"/>
        <v>6009.12</v>
      </c>
      <c r="AK133" s="348" t="s">
        <v>1688</v>
      </c>
      <c r="AL133" s="45"/>
      <c r="AM133" s="44">
        <f t="shared" si="86"/>
        <v>357.6</v>
      </c>
      <c r="AN133" s="43">
        <f t="shared" ref="AN133:AN134" si="132">ROUND(AM133*1.2,2)</f>
        <v>429.12</v>
      </c>
      <c r="AO133" s="42">
        <f t="shared" si="114"/>
        <v>11920</v>
      </c>
      <c r="AP133" s="41">
        <f t="shared" ref="AP133:AP134" si="133">ROUND(AO133*1.2,2)</f>
        <v>14304</v>
      </c>
      <c r="AQ133" s="108"/>
      <c r="AR133" s="108"/>
      <c r="AS133" s="108"/>
      <c r="AT133" s="66" t="str">
        <f t="shared" si="87"/>
        <v>305849</v>
      </c>
      <c r="AU133" s="66">
        <v>130</v>
      </c>
      <c r="AV133" s="40">
        <v>11920</v>
      </c>
      <c r="AW133" s="40">
        <f t="shared" si="88"/>
        <v>357.6</v>
      </c>
    </row>
    <row r="134" spans="1:49" ht="15" customHeight="1" x14ac:dyDescent="0.3">
      <c r="A134" s="73" t="s">
        <v>1457</v>
      </c>
      <c r="B134" s="72" t="s">
        <v>391</v>
      </c>
      <c r="C134" s="74">
        <v>30</v>
      </c>
      <c r="D134" s="74">
        <v>1000</v>
      </c>
      <c r="E134" s="74">
        <v>600</v>
      </c>
      <c r="F134" s="72" t="str">
        <f t="shared" si="77"/>
        <v>1000x600x30</v>
      </c>
      <c r="G134" s="431" t="s">
        <v>1517</v>
      </c>
      <c r="H134" s="442" t="s">
        <v>1487</v>
      </c>
      <c r="I134" s="67" t="s">
        <v>1</v>
      </c>
      <c r="J134" s="65"/>
      <c r="K134" s="64" t="str">
        <f t="shared" ref="K134" si="134">$AE134</f>
        <v>B</v>
      </c>
      <c r="L134" s="64"/>
      <c r="M134" s="63"/>
      <c r="N134" s="62">
        <v>8</v>
      </c>
      <c r="O134" s="55">
        <f t="shared" si="83"/>
        <v>4.8</v>
      </c>
      <c r="P134" s="54">
        <f t="shared" si="84"/>
        <v>0.14399999999999999</v>
      </c>
      <c r="Q134" s="53">
        <f t="shared" si="78"/>
        <v>20.16</v>
      </c>
      <c r="R134" s="161"/>
      <c r="S134" s="59"/>
      <c r="T134" s="160"/>
      <c r="U134" s="158"/>
      <c r="V134" s="159"/>
      <c r="W134" s="158"/>
      <c r="X134" s="158"/>
      <c r="Y134" s="157"/>
      <c r="Z134" s="57">
        <v>624</v>
      </c>
      <c r="AA134" s="56" t="s">
        <v>3</v>
      </c>
      <c r="AB134" s="55">
        <f t="shared" si="100"/>
        <v>2995.2</v>
      </c>
      <c r="AC134" s="54">
        <f t="shared" si="101"/>
        <v>89.855999999999995</v>
      </c>
      <c r="AD134" s="53">
        <f t="shared" si="102"/>
        <v>12579.84</v>
      </c>
      <c r="AE134" s="406" t="s">
        <v>205</v>
      </c>
      <c r="AF134" s="51">
        <f t="shared" si="85"/>
        <v>298</v>
      </c>
      <c r="AG134" s="169" t="s">
        <v>1</v>
      </c>
      <c r="AH134" s="49">
        <f t="shared" si="79"/>
        <v>1430.3999999999999</v>
      </c>
      <c r="AI134" s="48">
        <f t="shared" si="80"/>
        <v>42.911999999999999</v>
      </c>
      <c r="AJ134" s="47">
        <f t="shared" si="81"/>
        <v>6007.68</v>
      </c>
      <c r="AK134" s="348" t="s">
        <v>1688</v>
      </c>
      <c r="AL134" s="45"/>
      <c r="AM134" s="44">
        <f t="shared" si="86"/>
        <v>357.6</v>
      </c>
      <c r="AN134" s="43">
        <f t="shared" si="132"/>
        <v>429.12</v>
      </c>
      <c r="AO134" s="42">
        <f t="shared" si="114"/>
        <v>11920</v>
      </c>
      <c r="AP134" s="41">
        <f t="shared" si="133"/>
        <v>14304</v>
      </c>
      <c r="AQ134" s="108"/>
      <c r="AR134" s="108"/>
      <c r="AS134" s="108"/>
      <c r="AT134" s="66" t="str">
        <f t="shared" si="87"/>
        <v>305854</v>
      </c>
      <c r="AU134" s="66">
        <v>140</v>
      </c>
      <c r="AV134" s="40">
        <v>11920</v>
      </c>
      <c r="AW134" s="40">
        <f t="shared" si="88"/>
        <v>357.6</v>
      </c>
    </row>
    <row r="135" spans="1:49" ht="15" customHeight="1" x14ac:dyDescent="0.3">
      <c r="A135" s="73" t="s">
        <v>1457</v>
      </c>
      <c r="B135" s="72" t="s">
        <v>391</v>
      </c>
      <c r="C135" s="71">
        <v>50</v>
      </c>
      <c r="D135" s="74">
        <v>1000</v>
      </c>
      <c r="E135" s="74">
        <v>600</v>
      </c>
      <c r="F135" s="70" t="str">
        <f t="shared" si="77"/>
        <v>1000x600x50</v>
      </c>
      <c r="G135" s="431" t="s">
        <v>1511</v>
      </c>
      <c r="H135" s="442" t="s">
        <v>1519</v>
      </c>
      <c r="I135" s="67" t="s">
        <v>1</v>
      </c>
      <c r="J135" s="65" t="str">
        <f t="shared" ref="J135:M136" si="135">$AE135</f>
        <v>A</v>
      </c>
      <c r="K135" s="64" t="str">
        <f t="shared" si="135"/>
        <v>A</v>
      </c>
      <c r="L135" s="64" t="str">
        <f t="shared" si="135"/>
        <v>A</v>
      </c>
      <c r="M135" s="63" t="str">
        <f t="shared" si="135"/>
        <v>A</v>
      </c>
      <c r="N135" s="62">
        <v>6</v>
      </c>
      <c r="O135" s="55">
        <f t="shared" si="83"/>
        <v>3.6</v>
      </c>
      <c r="P135" s="54">
        <f t="shared" si="84"/>
        <v>0.18</v>
      </c>
      <c r="Q135" s="53">
        <f t="shared" si="78"/>
        <v>21.599999999999998</v>
      </c>
      <c r="R135" s="161"/>
      <c r="S135" s="59"/>
      <c r="T135" s="160"/>
      <c r="U135" s="158"/>
      <c r="V135" s="159"/>
      <c r="W135" s="158"/>
      <c r="X135" s="158"/>
      <c r="Y135" s="157"/>
      <c r="Z135" s="57">
        <v>416</v>
      </c>
      <c r="AA135" s="56" t="s">
        <v>3</v>
      </c>
      <c r="AB135" s="55">
        <f t="shared" ref="AB135:AB162" si="136">IF($AA135="--",$Z135*O135,$AA135*U135)</f>
        <v>1497.6000000000001</v>
      </c>
      <c r="AC135" s="54">
        <f t="shared" ref="AC135:AC162" si="137">IF($AA135="--",$Z135*P135,$AA135*V135)</f>
        <v>74.88</v>
      </c>
      <c r="AD135" s="53">
        <f t="shared" ref="AD135:AD162" si="138">IF($AA135="--",$Z135*Q135,$AA135*W135)</f>
        <v>8985.5999999999985</v>
      </c>
      <c r="AE135" s="52" t="s">
        <v>2</v>
      </c>
      <c r="AF135" s="51">
        <f t="shared" si="85"/>
        <v>1</v>
      </c>
      <c r="AG135" s="50" t="s">
        <v>1</v>
      </c>
      <c r="AH135" s="49">
        <f t="shared" si="79"/>
        <v>3.6</v>
      </c>
      <c r="AI135" s="48">
        <f t="shared" si="80"/>
        <v>0.18</v>
      </c>
      <c r="AJ135" s="47">
        <f t="shared" si="81"/>
        <v>21.599999999999998</v>
      </c>
      <c r="AK135" s="46" t="s">
        <v>452</v>
      </c>
      <c r="AL135" s="45"/>
      <c r="AM135" s="44">
        <f t="shared" si="86"/>
        <v>536</v>
      </c>
      <c r="AN135" s="43">
        <f t="shared" si="119"/>
        <v>643.20000000000005</v>
      </c>
      <c r="AO135" s="42">
        <f t="shared" si="114"/>
        <v>10720</v>
      </c>
      <c r="AP135" s="41">
        <f t="shared" si="120"/>
        <v>12864</v>
      </c>
      <c r="AQ135" s="108"/>
      <c r="AR135" s="108"/>
      <c r="AS135" s="108"/>
      <c r="AT135" s="66" t="str">
        <f t="shared" si="87"/>
        <v>300694</v>
      </c>
      <c r="AU135" s="66">
        <v>120</v>
      </c>
      <c r="AV135" s="40">
        <v>10720</v>
      </c>
      <c r="AW135" s="40">
        <f t="shared" si="88"/>
        <v>536</v>
      </c>
    </row>
    <row r="136" spans="1:49" ht="15" customHeight="1" x14ac:dyDescent="0.3">
      <c r="A136" s="73" t="s">
        <v>1457</v>
      </c>
      <c r="B136" s="72" t="s">
        <v>391</v>
      </c>
      <c r="C136" s="74">
        <v>50</v>
      </c>
      <c r="D136" s="74">
        <v>1000</v>
      </c>
      <c r="E136" s="74">
        <v>600</v>
      </c>
      <c r="F136" s="72" t="str">
        <f t="shared" si="77"/>
        <v>1000x600x50</v>
      </c>
      <c r="G136" s="431" t="s">
        <v>1288</v>
      </c>
      <c r="H136" s="442" t="s">
        <v>1649</v>
      </c>
      <c r="I136" s="67" t="s">
        <v>109</v>
      </c>
      <c r="J136" s="65" t="str">
        <f t="shared" si="135"/>
        <v>C</v>
      </c>
      <c r="K136" s="64"/>
      <c r="L136" s="64"/>
      <c r="M136" s="63"/>
      <c r="N136" s="62">
        <v>6</v>
      </c>
      <c r="O136" s="55">
        <f t="shared" si="83"/>
        <v>3.6</v>
      </c>
      <c r="P136" s="54">
        <f t="shared" si="84"/>
        <v>0.18</v>
      </c>
      <c r="Q136" s="53">
        <f t="shared" si="78"/>
        <v>21.599999999999998</v>
      </c>
      <c r="R136" s="57">
        <v>16</v>
      </c>
      <c r="S136" s="59">
        <v>2</v>
      </c>
      <c r="T136" s="171">
        <f>R136*N136</f>
        <v>96</v>
      </c>
      <c r="U136" s="55">
        <f>O136*R136</f>
        <v>57.6</v>
      </c>
      <c r="V136" s="54">
        <f>P136*R136</f>
        <v>2.88</v>
      </c>
      <c r="W136" s="55">
        <f>AU136*V136</f>
        <v>345.59999999999997</v>
      </c>
      <c r="X136" s="55" t="s">
        <v>381</v>
      </c>
      <c r="Y136" s="170">
        <f>R136/S136*N136*C136+140</f>
        <v>2540</v>
      </c>
      <c r="Z136" s="155">
        <f>AA136*R136</f>
        <v>416</v>
      </c>
      <c r="AA136" s="59">
        <v>26</v>
      </c>
      <c r="AB136" s="55">
        <f t="shared" si="136"/>
        <v>1497.6000000000001</v>
      </c>
      <c r="AC136" s="54">
        <f t="shared" si="137"/>
        <v>74.88</v>
      </c>
      <c r="AD136" s="53">
        <f t="shared" si="138"/>
        <v>8985.5999999999985</v>
      </c>
      <c r="AE136" s="154" t="s">
        <v>134</v>
      </c>
      <c r="AF136" s="51">
        <f t="shared" si="85"/>
        <v>27</v>
      </c>
      <c r="AG136" s="169" t="s">
        <v>137</v>
      </c>
      <c r="AH136" s="49">
        <f t="shared" si="79"/>
        <v>1555.2</v>
      </c>
      <c r="AI136" s="48">
        <f t="shared" si="80"/>
        <v>77.759999999999991</v>
      </c>
      <c r="AJ136" s="47">
        <f t="shared" si="81"/>
        <v>9331.1999999999989</v>
      </c>
      <c r="AK136" s="46" t="s">
        <v>452</v>
      </c>
      <c r="AL136" s="45" t="s">
        <v>1425</v>
      </c>
      <c r="AM136" s="44">
        <f t="shared" si="86"/>
        <v>536</v>
      </c>
      <c r="AN136" s="43">
        <f t="shared" si="119"/>
        <v>643.20000000000005</v>
      </c>
      <c r="AO136" s="42">
        <f t="shared" si="114"/>
        <v>10720</v>
      </c>
      <c r="AP136" s="41">
        <f t="shared" si="120"/>
        <v>12864</v>
      </c>
      <c r="AQ136" s="108"/>
      <c r="AR136" s="108"/>
      <c r="AS136" s="108"/>
      <c r="AT136" s="66" t="str">
        <f t="shared" si="87"/>
        <v>200921</v>
      </c>
      <c r="AU136" s="66">
        <v>120</v>
      </c>
      <c r="AV136" s="40">
        <v>10720</v>
      </c>
      <c r="AW136" s="40">
        <f t="shared" si="88"/>
        <v>536</v>
      </c>
    </row>
    <row r="137" spans="1:49" ht="15" customHeight="1" x14ac:dyDescent="0.3">
      <c r="A137" s="73" t="s">
        <v>1457</v>
      </c>
      <c r="B137" s="72" t="s">
        <v>391</v>
      </c>
      <c r="C137" s="74">
        <v>50</v>
      </c>
      <c r="D137" s="71">
        <v>1200</v>
      </c>
      <c r="E137" s="71">
        <v>600</v>
      </c>
      <c r="F137" s="70" t="str">
        <f t="shared" si="77"/>
        <v>1200x600x50</v>
      </c>
      <c r="G137" s="431" t="s">
        <v>451</v>
      </c>
      <c r="H137" s="442" t="s">
        <v>450</v>
      </c>
      <c r="I137" s="67" t="s">
        <v>1</v>
      </c>
      <c r="J137" s="65"/>
      <c r="K137" s="64" t="str">
        <f t="shared" ref="K137:L138" si="139">$AE137</f>
        <v>A</v>
      </c>
      <c r="L137" s="64" t="str">
        <f t="shared" si="139"/>
        <v>A</v>
      </c>
      <c r="M137" s="63"/>
      <c r="N137" s="62">
        <v>5</v>
      </c>
      <c r="O137" s="55">
        <f t="shared" si="83"/>
        <v>3.6</v>
      </c>
      <c r="P137" s="54">
        <f t="shared" si="84"/>
        <v>0.18</v>
      </c>
      <c r="Q137" s="53">
        <f t="shared" si="78"/>
        <v>21.599999999999998</v>
      </c>
      <c r="R137" s="161"/>
      <c r="S137" s="59"/>
      <c r="T137" s="160"/>
      <c r="U137" s="158"/>
      <c r="V137" s="159"/>
      <c r="W137" s="158"/>
      <c r="X137" s="158"/>
      <c r="Y137" s="157"/>
      <c r="Z137" s="57">
        <v>456</v>
      </c>
      <c r="AA137" s="56" t="s">
        <v>3</v>
      </c>
      <c r="AB137" s="55">
        <f t="shared" si="136"/>
        <v>1641.6000000000001</v>
      </c>
      <c r="AC137" s="54">
        <f t="shared" si="137"/>
        <v>82.08</v>
      </c>
      <c r="AD137" s="53">
        <f t="shared" si="138"/>
        <v>9849.5999999999985</v>
      </c>
      <c r="AE137" s="52" t="s">
        <v>2</v>
      </c>
      <c r="AF137" s="51">
        <f t="shared" si="85"/>
        <v>1</v>
      </c>
      <c r="AG137" s="50" t="s">
        <v>1</v>
      </c>
      <c r="AH137" s="49">
        <f t="shared" si="79"/>
        <v>3.6</v>
      </c>
      <c r="AI137" s="48">
        <f t="shared" si="80"/>
        <v>0.18</v>
      </c>
      <c r="AJ137" s="47">
        <f t="shared" si="81"/>
        <v>21.599999999999998</v>
      </c>
      <c r="AK137" s="46" t="s">
        <v>447</v>
      </c>
      <c r="AL137" s="45"/>
      <c r="AM137" s="44">
        <f t="shared" si="86"/>
        <v>536</v>
      </c>
      <c r="AN137" s="43">
        <f t="shared" si="119"/>
        <v>643.20000000000005</v>
      </c>
      <c r="AO137" s="42">
        <f t="shared" si="114"/>
        <v>10720</v>
      </c>
      <c r="AP137" s="41">
        <f t="shared" si="120"/>
        <v>12864</v>
      </c>
      <c r="AQ137" s="108"/>
      <c r="AR137" s="108"/>
      <c r="AS137" s="108"/>
      <c r="AT137" s="66" t="str">
        <f t="shared" si="87"/>
        <v>138506</v>
      </c>
      <c r="AU137" s="66">
        <v>120</v>
      </c>
      <c r="AV137" s="40">
        <v>10720</v>
      </c>
      <c r="AW137" s="40">
        <f t="shared" si="88"/>
        <v>536</v>
      </c>
    </row>
    <row r="138" spans="1:49" ht="15" customHeight="1" x14ac:dyDescent="0.3">
      <c r="A138" s="73" t="s">
        <v>1457</v>
      </c>
      <c r="B138" s="72" t="s">
        <v>391</v>
      </c>
      <c r="C138" s="74">
        <v>50</v>
      </c>
      <c r="D138" s="74">
        <v>1200</v>
      </c>
      <c r="E138" s="74">
        <v>600</v>
      </c>
      <c r="F138" s="72" t="str">
        <f t="shared" si="77"/>
        <v>1200x600x50</v>
      </c>
      <c r="G138" s="431" t="s">
        <v>449</v>
      </c>
      <c r="H138" s="442" t="s">
        <v>448</v>
      </c>
      <c r="I138" s="67" t="s">
        <v>109</v>
      </c>
      <c r="J138" s="65"/>
      <c r="K138" s="64" t="str">
        <f t="shared" si="139"/>
        <v>C</v>
      </c>
      <c r="L138" s="64" t="str">
        <f t="shared" si="139"/>
        <v>C</v>
      </c>
      <c r="M138" s="63"/>
      <c r="N138" s="62">
        <v>5</v>
      </c>
      <c r="O138" s="55">
        <f t="shared" si="83"/>
        <v>3.6</v>
      </c>
      <c r="P138" s="54">
        <f t="shared" si="84"/>
        <v>0.18</v>
      </c>
      <c r="Q138" s="53">
        <f t="shared" si="78"/>
        <v>21.599999999999998</v>
      </c>
      <c r="R138" s="57">
        <v>36</v>
      </c>
      <c r="S138" s="59">
        <v>4</v>
      </c>
      <c r="T138" s="171">
        <f>R138*N138</f>
        <v>180</v>
      </c>
      <c r="U138" s="55">
        <f>O138*R138</f>
        <v>129.6</v>
      </c>
      <c r="V138" s="54">
        <f>P138*R138</f>
        <v>6.4799999999999995</v>
      </c>
      <c r="W138" s="55">
        <f>AU138*V138</f>
        <v>777.59999999999991</v>
      </c>
      <c r="X138" s="55" t="s">
        <v>158</v>
      </c>
      <c r="Y138" s="58">
        <f>R138/S138*N138*C138+140</f>
        <v>2390</v>
      </c>
      <c r="Z138" s="155">
        <f>AA138*R138</f>
        <v>396</v>
      </c>
      <c r="AA138" s="59">
        <v>11</v>
      </c>
      <c r="AB138" s="55">
        <f t="shared" si="136"/>
        <v>1425.6</v>
      </c>
      <c r="AC138" s="54">
        <f t="shared" si="137"/>
        <v>71.28</v>
      </c>
      <c r="AD138" s="53">
        <f t="shared" si="138"/>
        <v>8553.5999999999985</v>
      </c>
      <c r="AE138" s="154" t="s">
        <v>134</v>
      </c>
      <c r="AF138" s="51">
        <f t="shared" si="85"/>
        <v>12</v>
      </c>
      <c r="AG138" s="169" t="s">
        <v>137</v>
      </c>
      <c r="AH138" s="49">
        <f t="shared" si="79"/>
        <v>1555.1999999999998</v>
      </c>
      <c r="AI138" s="48">
        <f t="shared" si="80"/>
        <v>77.759999999999991</v>
      </c>
      <c r="AJ138" s="47">
        <f t="shared" si="81"/>
        <v>9331.1999999999989</v>
      </c>
      <c r="AK138" s="46" t="s">
        <v>447</v>
      </c>
      <c r="AL138" s="45" t="s">
        <v>446</v>
      </c>
      <c r="AM138" s="44">
        <f t="shared" si="86"/>
        <v>536</v>
      </c>
      <c r="AN138" s="43">
        <f t="shared" si="119"/>
        <v>643.20000000000005</v>
      </c>
      <c r="AO138" s="42">
        <f t="shared" si="114"/>
        <v>10720</v>
      </c>
      <c r="AP138" s="41">
        <f t="shared" si="120"/>
        <v>12864</v>
      </c>
      <c r="AQ138" s="108"/>
      <c r="AR138" s="108"/>
      <c r="AS138" s="108"/>
      <c r="AT138" s="66" t="str">
        <f t="shared" si="87"/>
        <v>257873</v>
      </c>
      <c r="AU138" s="66">
        <v>120</v>
      </c>
      <c r="AV138" s="40">
        <v>10720</v>
      </c>
      <c r="AW138" s="40">
        <f t="shared" si="88"/>
        <v>536</v>
      </c>
    </row>
    <row r="139" spans="1:49" ht="15" customHeight="1" x14ac:dyDescent="0.3">
      <c r="A139" s="73" t="s">
        <v>1457</v>
      </c>
      <c r="B139" s="72" t="s">
        <v>391</v>
      </c>
      <c r="C139" s="71">
        <v>80</v>
      </c>
      <c r="D139" s="71">
        <v>1000</v>
      </c>
      <c r="E139" s="71">
        <v>600</v>
      </c>
      <c r="F139" s="70" t="str">
        <f t="shared" si="77"/>
        <v>1000x600x80</v>
      </c>
      <c r="G139" s="431" t="s">
        <v>445</v>
      </c>
      <c r="H139" s="442" t="s">
        <v>444</v>
      </c>
      <c r="I139" s="67" t="s">
        <v>1</v>
      </c>
      <c r="J139" s="65" t="str">
        <f t="shared" ref="J139:M140" si="140">$AE139</f>
        <v>C</v>
      </c>
      <c r="K139" s="64" t="str">
        <f t="shared" si="140"/>
        <v>C</v>
      </c>
      <c r="L139" s="64" t="str">
        <f t="shared" si="140"/>
        <v>C</v>
      </c>
      <c r="M139" s="63" t="str">
        <f t="shared" si="140"/>
        <v>C</v>
      </c>
      <c r="N139" s="62">
        <v>3</v>
      </c>
      <c r="O139" s="55">
        <f t="shared" si="83"/>
        <v>1.8</v>
      </c>
      <c r="P139" s="54">
        <f t="shared" si="84"/>
        <v>0.14399999999999999</v>
      </c>
      <c r="Q139" s="53">
        <f t="shared" si="78"/>
        <v>15.839999999999998</v>
      </c>
      <c r="R139" s="161"/>
      <c r="S139" s="59"/>
      <c r="T139" s="160"/>
      <c r="U139" s="158"/>
      <c r="V139" s="159"/>
      <c r="W139" s="158"/>
      <c r="X139" s="158"/>
      <c r="Y139" s="157"/>
      <c r="Z139" s="57">
        <v>572</v>
      </c>
      <c r="AA139" s="56" t="s">
        <v>3</v>
      </c>
      <c r="AB139" s="55">
        <f t="shared" si="136"/>
        <v>1029.6000000000001</v>
      </c>
      <c r="AC139" s="54">
        <f t="shared" si="137"/>
        <v>82.367999999999995</v>
      </c>
      <c r="AD139" s="53">
        <f t="shared" si="138"/>
        <v>9060.48</v>
      </c>
      <c r="AE139" s="154" t="s">
        <v>134</v>
      </c>
      <c r="AF139" s="51">
        <f t="shared" si="85"/>
        <v>569</v>
      </c>
      <c r="AG139" s="50" t="s">
        <v>1</v>
      </c>
      <c r="AH139" s="49">
        <f t="shared" si="79"/>
        <v>1024.2</v>
      </c>
      <c r="AI139" s="48">
        <f t="shared" si="80"/>
        <v>81.935999999999993</v>
      </c>
      <c r="AJ139" s="47">
        <f t="shared" si="81"/>
        <v>9012.9599999999991</v>
      </c>
      <c r="AK139" s="46" t="s">
        <v>443</v>
      </c>
      <c r="AL139" s="45"/>
      <c r="AM139" s="44">
        <f t="shared" si="86"/>
        <v>857.6</v>
      </c>
      <c r="AN139" s="43">
        <f t="shared" si="119"/>
        <v>1029.1199999999999</v>
      </c>
      <c r="AO139" s="42">
        <f t="shared" ref="AO139:AO174" si="141">ROUND(AV139*(1-$AP$10),2)</f>
        <v>10720</v>
      </c>
      <c r="AP139" s="41">
        <f t="shared" si="120"/>
        <v>12864</v>
      </c>
      <c r="AQ139" s="108"/>
      <c r="AR139" s="108"/>
      <c r="AS139" s="108"/>
      <c r="AT139" s="66" t="str">
        <f t="shared" si="87"/>
        <v>220983</v>
      </c>
      <c r="AU139" s="66">
        <v>110</v>
      </c>
      <c r="AV139" s="40">
        <v>10720</v>
      </c>
      <c r="AW139" s="40">
        <f t="shared" si="88"/>
        <v>857.6</v>
      </c>
    </row>
    <row r="140" spans="1:49" ht="15" customHeight="1" x14ac:dyDescent="0.3">
      <c r="A140" s="73" t="s">
        <v>1457</v>
      </c>
      <c r="B140" s="72" t="s">
        <v>391</v>
      </c>
      <c r="C140" s="74">
        <v>80</v>
      </c>
      <c r="D140" s="71">
        <v>1200</v>
      </c>
      <c r="E140" s="71">
        <v>600</v>
      </c>
      <c r="F140" s="70" t="str">
        <f t="shared" si="77"/>
        <v>1200x600x80</v>
      </c>
      <c r="G140" s="431" t="s">
        <v>442</v>
      </c>
      <c r="H140" s="442" t="s">
        <v>441</v>
      </c>
      <c r="I140" s="67" t="s">
        <v>1</v>
      </c>
      <c r="J140" s="65"/>
      <c r="K140" s="64" t="str">
        <f t="shared" si="140"/>
        <v>C</v>
      </c>
      <c r="L140" s="64" t="str">
        <f t="shared" si="140"/>
        <v>C</v>
      </c>
      <c r="M140" s="63"/>
      <c r="N140" s="62">
        <v>3</v>
      </c>
      <c r="O140" s="55">
        <f t="shared" si="83"/>
        <v>2.16</v>
      </c>
      <c r="P140" s="54">
        <f t="shared" si="84"/>
        <v>0.17280000000000001</v>
      </c>
      <c r="Q140" s="53">
        <f t="shared" si="78"/>
        <v>19.008000000000003</v>
      </c>
      <c r="R140" s="161"/>
      <c r="S140" s="59"/>
      <c r="T140" s="160"/>
      <c r="U140" s="158"/>
      <c r="V140" s="159"/>
      <c r="W140" s="158"/>
      <c r="X140" s="158"/>
      <c r="Y140" s="157"/>
      <c r="Z140" s="57">
        <v>484</v>
      </c>
      <c r="AA140" s="56" t="s">
        <v>3</v>
      </c>
      <c r="AB140" s="55">
        <f t="shared" si="136"/>
        <v>1045.44</v>
      </c>
      <c r="AC140" s="54">
        <f t="shared" si="137"/>
        <v>83.635199999999998</v>
      </c>
      <c r="AD140" s="53">
        <f t="shared" si="138"/>
        <v>9199.8720000000012</v>
      </c>
      <c r="AE140" s="154" t="s">
        <v>134</v>
      </c>
      <c r="AF140" s="51">
        <f t="shared" si="85"/>
        <v>474</v>
      </c>
      <c r="AG140" s="50" t="s">
        <v>1</v>
      </c>
      <c r="AH140" s="49">
        <f t="shared" si="79"/>
        <v>1023.84</v>
      </c>
      <c r="AI140" s="48">
        <f t="shared" si="80"/>
        <v>81.907200000000003</v>
      </c>
      <c r="AJ140" s="47">
        <f t="shared" si="81"/>
        <v>9009.7920000000013</v>
      </c>
      <c r="AK140" s="46" t="s">
        <v>440</v>
      </c>
      <c r="AL140" s="45"/>
      <c r="AM140" s="44">
        <f t="shared" si="86"/>
        <v>857.6</v>
      </c>
      <c r="AN140" s="43">
        <f t="shared" si="119"/>
        <v>1029.1199999999999</v>
      </c>
      <c r="AO140" s="42">
        <f t="shared" si="141"/>
        <v>10720</v>
      </c>
      <c r="AP140" s="41">
        <f t="shared" si="120"/>
        <v>12864</v>
      </c>
      <c r="AQ140" s="108"/>
      <c r="AR140" s="108"/>
      <c r="AS140" s="108"/>
      <c r="AT140" s="66" t="str">
        <f t="shared" si="87"/>
        <v>206804</v>
      </c>
      <c r="AU140" s="66">
        <v>110</v>
      </c>
      <c r="AV140" s="40">
        <v>10720</v>
      </c>
      <c r="AW140" s="40">
        <f t="shared" si="88"/>
        <v>857.6</v>
      </c>
    </row>
    <row r="141" spans="1:49" ht="15" customHeight="1" x14ac:dyDescent="0.3">
      <c r="A141" s="73" t="s">
        <v>1457</v>
      </c>
      <c r="B141" s="72" t="s">
        <v>391</v>
      </c>
      <c r="C141" s="71">
        <v>100</v>
      </c>
      <c r="D141" s="71">
        <v>1000</v>
      </c>
      <c r="E141" s="71">
        <v>600</v>
      </c>
      <c r="F141" s="70" t="str">
        <f t="shared" si="77"/>
        <v>1000x600x100</v>
      </c>
      <c r="G141" s="431" t="s">
        <v>439</v>
      </c>
      <c r="H141" s="442" t="s">
        <v>438</v>
      </c>
      <c r="I141" s="67" t="s">
        <v>1</v>
      </c>
      <c r="J141" s="65" t="str">
        <f t="shared" ref="J141:M142" si="142">$AE141</f>
        <v>A</v>
      </c>
      <c r="K141" s="64" t="str">
        <f t="shared" si="142"/>
        <v>A</v>
      </c>
      <c r="L141" s="64" t="str">
        <f t="shared" si="142"/>
        <v>A</v>
      </c>
      <c r="M141" s="63" t="str">
        <f t="shared" si="142"/>
        <v>A</v>
      </c>
      <c r="N141" s="62">
        <v>3</v>
      </c>
      <c r="O141" s="55">
        <f t="shared" si="83"/>
        <v>1.8</v>
      </c>
      <c r="P141" s="54">
        <f t="shared" si="84"/>
        <v>0.18</v>
      </c>
      <c r="Q141" s="53">
        <f t="shared" si="78"/>
        <v>19.8</v>
      </c>
      <c r="R141" s="161"/>
      <c r="S141" s="59"/>
      <c r="T141" s="160"/>
      <c r="U141" s="158"/>
      <c r="V141" s="159"/>
      <c r="W141" s="158"/>
      <c r="X141" s="158"/>
      <c r="Y141" s="157"/>
      <c r="Z141" s="57">
        <v>416</v>
      </c>
      <c r="AA141" s="56" t="s">
        <v>3</v>
      </c>
      <c r="AB141" s="55">
        <f t="shared" si="136"/>
        <v>748.80000000000007</v>
      </c>
      <c r="AC141" s="54">
        <f t="shared" si="137"/>
        <v>74.88</v>
      </c>
      <c r="AD141" s="53">
        <f t="shared" si="138"/>
        <v>8236.8000000000011</v>
      </c>
      <c r="AE141" s="52" t="s">
        <v>2</v>
      </c>
      <c r="AF141" s="51">
        <f t="shared" si="85"/>
        <v>1</v>
      </c>
      <c r="AG141" s="50" t="s">
        <v>1</v>
      </c>
      <c r="AH141" s="49">
        <f t="shared" si="79"/>
        <v>1.8</v>
      </c>
      <c r="AI141" s="48">
        <f t="shared" si="80"/>
        <v>0.18</v>
      </c>
      <c r="AJ141" s="47">
        <f t="shared" si="81"/>
        <v>19.8</v>
      </c>
      <c r="AK141" s="46" t="s">
        <v>435</v>
      </c>
      <c r="AL141" s="45"/>
      <c r="AM141" s="44">
        <f t="shared" si="86"/>
        <v>1072</v>
      </c>
      <c r="AN141" s="43">
        <f t="shared" si="119"/>
        <v>1286.4000000000001</v>
      </c>
      <c r="AO141" s="42">
        <f t="shared" si="141"/>
        <v>10720</v>
      </c>
      <c r="AP141" s="41">
        <f t="shared" si="120"/>
        <v>12864</v>
      </c>
      <c r="AQ141" s="108"/>
      <c r="AR141" s="108"/>
      <c r="AS141" s="108"/>
      <c r="AT141" s="66" t="str">
        <f t="shared" si="87"/>
        <v>195953</v>
      </c>
      <c r="AU141" s="66">
        <v>110</v>
      </c>
      <c r="AV141" s="40">
        <v>10720</v>
      </c>
      <c r="AW141" s="40">
        <f t="shared" si="88"/>
        <v>1072</v>
      </c>
    </row>
    <row r="142" spans="1:49" ht="15" customHeight="1" x14ac:dyDescent="0.3">
      <c r="A142" s="73" t="s">
        <v>1457</v>
      </c>
      <c r="B142" s="72" t="s">
        <v>391</v>
      </c>
      <c r="C142" s="74">
        <v>100</v>
      </c>
      <c r="D142" s="74">
        <v>1000</v>
      </c>
      <c r="E142" s="74">
        <v>600</v>
      </c>
      <c r="F142" s="72" t="str">
        <f t="shared" si="77"/>
        <v>1000x600x100</v>
      </c>
      <c r="G142" s="431" t="s">
        <v>437</v>
      </c>
      <c r="H142" s="442" t="s">
        <v>436</v>
      </c>
      <c r="I142" s="67" t="s">
        <v>109</v>
      </c>
      <c r="J142" s="65" t="str">
        <f t="shared" si="142"/>
        <v>C</v>
      </c>
      <c r="K142" s="64"/>
      <c r="L142" s="64"/>
      <c r="M142" s="63"/>
      <c r="N142" s="62">
        <v>3</v>
      </c>
      <c r="O142" s="55">
        <f t="shared" si="83"/>
        <v>1.8</v>
      </c>
      <c r="P142" s="54">
        <f t="shared" si="84"/>
        <v>0.18</v>
      </c>
      <c r="Q142" s="53">
        <f t="shared" si="78"/>
        <v>19.8</v>
      </c>
      <c r="R142" s="57">
        <v>16</v>
      </c>
      <c r="S142" s="59">
        <v>2</v>
      </c>
      <c r="T142" s="171">
        <f>R142*N142</f>
        <v>48</v>
      </c>
      <c r="U142" s="55">
        <f>O142*R142</f>
        <v>28.8</v>
      </c>
      <c r="V142" s="54">
        <f>P142*R142</f>
        <v>2.88</v>
      </c>
      <c r="W142" s="55">
        <f>AU142*V142</f>
        <v>316.8</v>
      </c>
      <c r="X142" s="55" t="s">
        <v>381</v>
      </c>
      <c r="Y142" s="170">
        <f>R142/S142*N142*C142+140</f>
        <v>2540</v>
      </c>
      <c r="Z142" s="155">
        <f>AA142*R142</f>
        <v>416</v>
      </c>
      <c r="AA142" s="59">
        <v>26</v>
      </c>
      <c r="AB142" s="55">
        <f t="shared" si="136"/>
        <v>748.80000000000007</v>
      </c>
      <c r="AC142" s="54">
        <f t="shared" si="137"/>
        <v>74.88</v>
      </c>
      <c r="AD142" s="53">
        <f t="shared" si="138"/>
        <v>8236.8000000000011</v>
      </c>
      <c r="AE142" s="154" t="s">
        <v>134</v>
      </c>
      <c r="AF142" s="51">
        <f t="shared" si="85"/>
        <v>29</v>
      </c>
      <c r="AG142" s="169" t="s">
        <v>137</v>
      </c>
      <c r="AH142" s="49">
        <f t="shared" si="79"/>
        <v>835.2</v>
      </c>
      <c r="AI142" s="48">
        <f t="shared" si="80"/>
        <v>83.52</v>
      </c>
      <c r="AJ142" s="47">
        <f t="shared" si="81"/>
        <v>9187.2000000000007</v>
      </c>
      <c r="AK142" s="46" t="s">
        <v>435</v>
      </c>
      <c r="AL142" s="45" t="s">
        <v>1424</v>
      </c>
      <c r="AM142" s="44">
        <f t="shared" si="86"/>
        <v>1072</v>
      </c>
      <c r="AN142" s="43">
        <f t="shared" si="119"/>
        <v>1286.4000000000001</v>
      </c>
      <c r="AO142" s="42">
        <f t="shared" si="141"/>
        <v>10720</v>
      </c>
      <c r="AP142" s="41">
        <f t="shared" si="120"/>
        <v>12864</v>
      </c>
      <c r="AQ142" s="108"/>
      <c r="AR142" s="108"/>
      <c r="AS142" s="108"/>
      <c r="AT142" s="66" t="str">
        <f t="shared" si="87"/>
        <v>230459</v>
      </c>
      <c r="AU142" s="66">
        <v>110</v>
      </c>
      <c r="AV142" s="40">
        <v>10720</v>
      </c>
      <c r="AW142" s="40">
        <f t="shared" si="88"/>
        <v>1072</v>
      </c>
    </row>
    <row r="143" spans="1:49" ht="15" customHeight="1" x14ac:dyDescent="0.3">
      <c r="A143" s="73" t="s">
        <v>1457</v>
      </c>
      <c r="B143" s="72" t="s">
        <v>391</v>
      </c>
      <c r="C143" s="74">
        <v>100</v>
      </c>
      <c r="D143" s="74">
        <v>1000</v>
      </c>
      <c r="E143" s="74">
        <v>600</v>
      </c>
      <c r="F143" s="72" t="str">
        <f t="shared" ref="F143" si="143">D143&amp;"x"&amp;E143&amp;"x"&amp;C143</f>
        <v>1000x600x100</v>
      </c>
      <c r="G143" s="432" t="s">
        <v>1727</v>
      </c>
      <c r="H143" s="442" t="s">
        <v>1706</v>
      </c>
      <c r="I143" s="67" t="s">
        <v>109</v>
      </c>
      <c r="J143" s="65"/>
      <c r="K143" s="64" t="str">
        <f t="shared" ref="K143:L145" si="144">$AE143</f>
        <v>C</v>
      </c>
      <c r="L143" s="64" t="str">
        <f t="shared" si="144"/>
        <v>C</v>
      </c>
      <c r="M143" s="63"/>
      <c r="N143" s="62">
        <v>3</v>
      </c>
      <c r="O143" s="55">
        <f t="shared" si="83"/>
        <v>1.8</v>
      </c>
      <c r="P143" s="54">
        <f t="shared" si="84"/>
        <v>0.18</v>
      </c>
      <c r="Q143" s="53">
        <f t="shared" ref="Q143" si="145">P143*AU143</f>
        <v>19.8</v>
      </c>
      <c r="R143" s="57">
        <v>32</v>
      </c>
      <c r="S143" s="59">
        <v>4</v>
      </c>
      <c r="T143" s="171">
        <f>R143*N143</f>
        <v>96</v>
      </c>
      <c r="U143" s="55">
        <f>O143*R143</f>
        <v>57.6</v>
      </c>
      <c r="V143" s="54">
        <f>P143*R143</f>
        <v>5.76</v>
      </c>
      <c r="W143" s="55">
        <f>AU143*V143</f>
        <v>633.6</v>
      </c>
      <c r="X143" s="55" t="s">
        <v>198</v>
      </c>
      <c r="Y143" s="170">
        <f>R143/S143*N143*C143+140</f>
        <v>2540</v>
      </c>
      <c r="Z143" s="155">
        <f>AA143*R143</f>
        <v>416</v>
      </c>
      <c r="AA143" s="59">
        <v>13</v>
      </c>
      <c r="AB143" s="55">
        <f t="shared" ref="AB143" si="146">IF($AA143="--",$Z143*O143,$AA143*U143)</f>
        <v>748.80000000000007</v>
      </c>
      <c r="AC143" s="54">
        <f t="shared" ref="AC143" si="147">IF($AA143="--",$Z143*P143,$AA143*V143)</f>
        <v>74.88</v>
      </c>
      <c r="AD143" s="53">
        <f t="shared" ref="AD143" si="148">IF($AA143="--",$Z143*Q143,$AA143*W143)</f>
        <v>8236.8000000000011</v>
      </c>
      <c r="AE143" s="154" t="s">
        <v>134</v>
      </c>
      <c r="AF143" s="51">
        <f t="shared" ref="AF143" si="149">IF(LEFT(AE143,1)="A",1,IF(AG143="пач.",IF(AE143="B",ROUNDUP(6000/Q143,0),ROUNDUP(9000/Q143,0)),IF(AE143="B",ROUNDUP(6000/W143,0),ROUNDUP(9000/W143,0))))</f>
        <v>15</v>
      </c>
      <c r="AG143" s="169" t="s">
        <v>137</v>
      </c>
      <c r="AH143" s="49">
        <f t="shared" ref="AH143" si="150">IF(AG143="пач.",AF143*O143,AF143*U143)</f>
        <v>864</v>
      </c>
      <c r="AI143" s="48">
        <f t="shared" ref="AI143" si="151">IF(AG143="пач.",AF143*P143,AF143*V143)</f>
        <v>86.399999999999991</v>
      </c>
      <c r="AJ143" s="47">
        <f t="shared" ref="AJ143" si="152">IF(AG143="пач.",AF143*Q143,AF143*W143)</f>
        <v>9504</v>
      </c>
      <c r="AK143" s="46" t="s">
        <v>435</v>
      </c>
      <c r="AL143" s="45" t="s">
        <v>1745</v>
      </c>
      <c r="AM143" s="44">
        <f t="shared" si="86"/>
        <v>1072</v>
      </c>
      <c r="AN143" s="43">
        <f t="shared" ref="AN143" si="153">ROUND(AM143*1.2,2)</f>
        <v>1286.4000000000001</v>
      </c>
      <c r="AO143" s="42">
        <f t="shared" ref="AO143" si="154">ROUND(AV143*(1-$AP$10),2)</f>
        <v>10720</v>
      </c>
      <c r="AP143" s="41">
        <f t="shared" ref="AP143" si="155">ROUND(AO143*1.2,2)</f>
        <v>12864</v>
      </c>
      <c r="AQ143" s="108"/>
      <c r="AR143" s="108"/>
      <c r="AS143" s="108"/>
      <c r="AT143" s="66" t="str">
        <f t="shared" si="87"/>
        <v>221046</v>
      </c>
      <c r="AU143" s="66">
        <v>110</v>
      </c>
      <c r="AV143" s="40">
        <v>10720</v>
      </c>
      <c r="AW143" s="40">
        <f t="shared" si="88"/>
        <v>1072</v>
      </c>
    </row>
    <row r="144" spans="1:49" ht="15" customHeight="1" x14ac:dyDescent="0.3">
      <c r="A144" s="73" t="s">
        <v>1457</v>
      </c>
      <c r="B144" s="72" t="s">
        <v>391</v>
      </c>
      <c r="C144" s="74">
        <v>100</v>
      </c>
      <c r="D144" s="71">
        <v>1200</v>
      </c>
      <c r="E144" s="71">
        <v>600</v>
      </c>
      <c r="F144" s="70" t="str">
        <f t="shared" si="77"/>
        <v>1200x600x100</v>
      </c>
      <c r="G144" s="431" t="s">
        <v>434</v>
      </c>
      <c r="H144" s="442" t="s">
        <v>433</v>
      </c>
      <c r="I144" s="67" t="s">
        <v>1</v>
      </c>
      <c r="J144" s="65"/>
      <c r="K144" s="64" t="str">
        <f t="shared" si="144"/>
        <v>A</v>
      </c>
      <c r="L144" s="64" t="str">
        <f t="shared" si="144"/>
        <v>A</v>
      </c>
      <c r="M144" s="63"/>
      <c r="N144" s="62">
        <v>2</v>
      </c>
      <c r="O144" s="55">
        <f t="shared" si="83"/>
        <v>1.44</v>
      </c>
      <c r="P144" s="54">
        <f t="shared" si="84"/>
        <v>0.14399999999999999</v>
      </c>
      <c r="Q144" s="53">
        <f t="shared" si="78"/>
        <v>15.839999999999998</v>
      </c>
      <c r="R144" s="161"/>
      <c r="S144" s="59"/>
      <c r="T144" s="160"/>
      <c r="U144" s="158"/>
      <c r="V144" s="159"/>
      <c r="W144" s="158"/>
      <c r="X144" s="158"/>
      <c r="Y144" s="157"/>
      <c r="Z144" s="57">
        <v>572</v>
      </c>
      <c r="AA144" s="56" t="s">
        <v>3</v>
      </c>
      <c r="AB144" s="55">
        <f t="shared" si="136"/>
        <v>823.68</v>
      </c>
      <c r="AC144" s="54">
        <f t="shared" si="137"/>
        <v>82.367999999999995</v>
      </c>
      <c r="AD144" s="53">
        <f t="shared" si="138"/>
        <v>9060.48</v>
      </c>
      <c r="AE144" s="52" t="s">
        <v>2</v>
      </c>
      <c r="AF144" s="51">
        <f t="shared" si="85"/>
        <v>1</v>
      </c>
      <c r="AG144" s="50" t="s">
        <v>1</v>
      </c>
      <c r="AH144" s="49">
        <f t="shared" si="79"/>
        <v>1.44</v>
      </c>
      <c r="AI144" s="48">
        <f t="shared" si="80"/>
        <v>0.14399999999999999</v>
      </c>
      <c r="AJ144" s="47">
        <f t="shared" si="81"/>
        <v>15.839999999999998</v>
      </c>
      <c r="AK144" s="46" t="s">
        <v>430</v>
      </c>
      <c r="AL144" s="45"/>
      <c r="AM144" s="44">
        <f t="shared" si="86"/>
        <v>1072</v>
      </c>
      <c r="AN144" s="43">
        <f t="shared" si="119"/>
        <v>1286.4000000000001</v>
      </c>
      <c r="AO144" s="42">
        <f t="shared" si="141"/>
        <v>10720</v>
      </c>
      <c r="AP144" s="41">
        <f t="shared" si="120"/>
        <v>12864</v>
      </c>
      <c r="AQ144" s="108"/>
      <c r="AR144" s="108"/>
      <c r="AS144" s="108"/>
      <c r="AT144" s="66" t="str">
        <f t="shared" ref="AT144:AT200" si="156">G144</f>
        <v>206920</v>
      </c>
      <c r="AU144" s="66">
        <v>110</v>
      </c>
      <c r="AV144" s="40">
        <v>10720</v>
      </c>
      <c r="AW144" s="40">
        <f t="shared" ref="AW144:AW200" si="157">AM144</f>
        <v>1072</v>
      </c>
    </row>
    <row r="145" spans="1:49" ht="15" customHeight="1" x14ac:dyDescent="0.3">
      <c r="A145" s="73" t="s">
        <v>1457</v>
      </c>
      <c r="B145" s="72" t="s">
        <v>391</v>
      </c>
      <c r="C145" s="74">
        <v>100</v>
      </c>
      <c r="D145" s="74">
        <v>1200</v>
      </c>
      <c r="E145" s="74">
        <v>600</v>
      </c>
      <c r="F145" s="72" t="str">
        <f t="shared" si="77"/>
        <v>1200x600x100</v>
      </c>
      <c r="G145" s="431" t="s">
        <v>432</v>
      </c>
      <c r="H145" s="442" t="s">
        <v>431</v>
      </c>
      <c r="I145" s="67" t="s">
        <v>109</v>
      </c>
      <c r="J145" s="65"/>
      <c r="K145" s="64" t="str">
        <f t="shared" si="144"/>
        <v>C</v>
      </c>
      <c r="L145" s="64" t="str">
        <f t="shared" si="144"/>
        <v>C</v>
      </c>
      <c r="M145" s="63"/>
      <c r="N145" s="62">
        <v>2</v>
      </c>
      <c r="O145" s="55">
        <f t="shared" si="83"/>
        <v>1.44</v>
      </c>
      <c r="P145" s="54">
        <f t="shared" si="84"/>
        <v>0.14399999999999999</v>
      </c>
      <c r="Q145" s="53">
        <f t="shared" si="78"/>
        <v>15.839999999999998</v>
      </c>
      <c r="R145" s="57">
        <v>48</v>
      </c>
      <c r="S145" s="59">
        <v>4</v>
      </c>
      <c r="T145" s="171">
        <f>R145*N145</f>
        <v>96</v>
      </c>
      <c r="U145" s="55">
        <f>O145*R145</f>
        <v>69.12</v>
      </c>
      <c r="V145" s="54">
        <f>P145*R145</f>
        <v>6.911999999999999</v>
      </c>
      <c r="W145" s="55">
        <f>AU145*V145</f>
        <v>760.31999999999994</v>
      </c>
      <c r="X145" s="55" t="s">
        <v>158</v>
      </c>
      <c r="Y145" s="58">
        <f>R145/S145*N145*C145+140</f>
        <v>2540</v>
      </c>
      <c r="Z145" s="155">
        <f>AA145*R145</f>
        <v>528</v>
      </c>
      <c r="AA145" s="59">
        <v>11</v>
      </c>
      <c r="AB145" s="55">
        <f t="shared" si="136"/>
        <v>760.32</v>
      </c>
      <c r="AC145" s="54">
        <f t="shared" si="137"/>
        <v>76.031999999999982</v>
      </c>
      <c r="AD145" s="53">
        <f t="shared" si="138"/>
        <v>8363.5199999999986</v>
      </c>
      <c r="AE145" s="154" t="s">
        <v>134</v>
      </c>
      <c r="AF145" s="51">
        <f t="shared" si="85"/>
        <v>12</v>
      </c>
      <c r="AG145" s="169" t="s">
        <v>137</v>
      </c>
      <c r="AH145" s="49">
        <f t="shared" si="79"/>
        <v>829.44</v>
      </c>
      <c r="AI145" s="48">
        <f t="shared" si="80"/>
        <v>82.943999999999988</v>
      </c>
      <c r="AJ145" s="47">
        <f t="shared" si="81"/>
        <v>9123.84</v>
      </c>
      <c r="AK145" s="46" t="s">
        <v>430</v>
      </c>
      <c r="AL145" s="45" t="s">
        <v>429</v>
      </c>
      <c r="AM145" s="44">
        <f t="shared" si="86"/>
        <v>1072</v>
      </c>
      <c r="AN145" s="43">
        <f t="shared" si="119"/>
        <v>1286.4000000000001</v>
      </c>
      <c r="AO145" s="42">
        <f t="shared" si="141"/>
        <v>10720</v>
      </c>
      <c r="AP145" s="41">
        <f t="shared" si="120"/>
        <v>12864</v>
      </c>
      <c r="AQ145" s="108"/>
      <c r="AR145" s="108"/>
      <c r="AS145" s="108"/>
      <c r="AT145" s="66" t="str">
        <f t="shared" si="156"/>
        <v>258120</v>
      </c>
      <c r="AU145" s="66">
        <v>110</v>
      </c>
      <c r="AV145" s="40">
        <v>10720</v>
      </c>
      <c r="AW145" s="40">
        <f t="shared" si="157"/>
        <v>1072</v>
      </c>
    </row>
    <row r="146" spans="1:49" ht="15" customHeight="1" x14ac:dyDescent="0.3">
      <c r="A146" s="73" t="s">
        <v>1457</v>
      </c>
      <c r="B146" s="72" t="s">
        <v>391</v>
      </c>
      <c r="C146" s="71">
        <v>120</v>
      </c>
      <c r="D146" s="71">
        <v>1000</v>
      </c>
      <c r="E146" s="71">
        <v>600</v>
      </c>
      <c r="F146" s="70" t="str">
        <f t="shared" si="77"/>
        <v>1000x600x120</v>
      </c>
      <c r="G146" s="431" t="s">
        <v>428</v>
      </c>
      <c r="H146" s="442" t="s">
        <v>427</v>
      </c>
      <c r="I146" s="67" t="s">
        <v>1</v>
      </c>
      <c r="J146" s="65" t="str">
        <f t="shared" ref="J146:M147" si="158">$AE146</f>
        <v>C</v>
      </c>
      <c r="K146" s="64" t="str">
        <f t="shared" si="158"/>
        <v>C</v>
      </c>
      <c r="L146" s="64" t="str">
        <f t="shared" si="158"/>
        <v>C</v>
      </c>
      <c r="M146" s="63" t="str">
        <f t="shared" si="158"/>
        <v>C</v>
      </c>
      <c r="N146" s="62">
        <v>2</v>
      </c>
      <c r="O146" s="55">
        <f t="shared" ref="O146:O202" si="159">N146*D146*E146/1000000</f>
        <v>1.2</v>
      </c>
      <c r="P146" s="54">
        <f t="shared" ref="P146:P202" si="160">O146*C146/1000</f>
        <v>0.14399999999999999</v>
      </c>
      <c r="Q146" s="53">
        <f t="shared" si="78"/>
        <v>15.839999999999998</v>
      </c>
      <c r="R146" s="161"/>
      <c r="S146" s="59"/>
      <c r="T146" s="160"/>
      <c r="U146" s="158"/>
      <c r="V146" s="159"/>
      <c r="W146" s="158"/>
      <c r="X146" s="158"/>
      <c r="Y146" s="157"/>
      <c r="Z146" s="57">
        <v>572</v>
      </c>
      <c r="AA146" s="56" t="s">
        <v>3</v>
      </c>
      <c r="AB146" s="55">
        <f t="shared" si="136"/>
        <v>686.4</v>
      </c>
      <c r="AC146" s="54">
        <f t="shared" si="137"/>
        <v>82.367999999999995</v>
      </c>
      <c r="AD146" s="53">
        <f t="shared" si="138"/>
        <v>9060.48</v>
      </c>
      <c r="AE146" s="154" t="s">
        <v>134</v>
      </c>
      <c r="AF146" s="51">
        <f t="shared" si="85"/>
        <v>569</v>
      </c>
      <c r="AG146" s="50" t="s">
        <v>1</v>
      </c>
      <c r="AH146" s="49">
        <f t="shared" si="79"/>
        <v>682.8</v>
      </c>
      <c r="AI146" s="48">
        <f t="shared" si="80"/>
        <v>81.935999999999993</v>
      </c>
      <c r="AJ146" s="47">
        <f t="shared" si="81"/>
        <v>9012.9599999999991</v>
      </c>
      <c r="AK146" s="46" t="s">
        <v>426</v>
      </c>
      <c r="AL146" s="45"/>
      <c r="AM146" s="44">
        <f t="shared" ref="AM146:AM202" si="161">ROUND(AO146*C146/1000,2)</f>
        <v>1286.4000000000001</v>
      </c>
      <c r="AN146" s="43">
        <f t="shared" si="119"/>
        <v>1543.68</v>
      </c>
      <c r="AO146" s="42">
        <f t="shared" si="141"/>
        <v>10720</v>
      </c>
      <c r="AP146" s="41">
        <f t="shared" si="120"/>
        <v>12864</v>
      </c>
      <c r="AQ146" s="108"/>
      <c r="AR146" s="108"/>
      <c r="AS146" s="108"/>
      <c r="AT146" s="66" t="str">
        <f t="shared" si="156"/>
        <v>195955</v>
      </c>
      <c r="AU146" s="66">
        <v>110</v>
      </c>
      <c r="AV146" s="40">
        <v>10720</v>
      </c>
      <c r="AW146" s="40">
        <f t="shared" si="157"/>
        <v>1286.4000000000001</v>
      </c>
    </row>
    <row r="147" spans="1:49" ht="15" customHeight="1" x14ac:dyDescent="0.3">
      <c r="A147" s="73" t="s">
        <v>1457</v>
      </c>
      <c r="B147" s="72" t="s">
        <v>391</v>
      </c>
      <c r="C147" s="74">
        <v>120</v>
      </c>
      <c r="D147" s="74">
        <v>1000</v>
      </c>
      <c r="E147" s="74">
        <v>600</v>
      </c>
      <c r="F147" s="72" t="str">
        <f t="shared" ref="F147:F215" si="162">D147&amp;"x"&amp;E147&amp;"x"&amp;C147</f>
        <v>1000x600x120</v>
      </c>
      <c r="G147" s="431" t="s">
        <v>1401</v>
      </c>
      <c r="H147" s="442" t="s">
        <v>1403</v>
      </c>
      <c r="I147" s="67" t="s">
        <v>109</v>
      </c>
      <c r="J147" s="65" t="str">
        <f t="shared" si="158"/>
        <v>C</v>
      </c>
      <c r="K147" s="64"/>
      <c r="L147" s="64"/>
      <c r="M147" s="63"/>
      <c r="N147" s="62">
        <v>2</v>
      </c>
      <c r="O147" s="55">
        <f t="shared" si="159"/>
        <v>1.2</v>
      </c>
      <c r="P147" s="54">
        <f t="shared" si="160"/>
        <v>0.14399999999999999</v>
      </c>
      <c r="Q147" s="53">
        <f t="shared" ref="Q147:Q215" si="163">P147*AU147</f>
        <v>15.839999999999998</v>
      </c>
      <c r="R147" s="57">
        <v>20</v>
      </c>
      <c r="S147" s="59">
        <v>2</v>
      </c>
      <c r="T147" s="171">
        <f>R147*N147</f>
        <v>40</v>
      </c>
      <c r="U147" s="55">
        <f>O147*R147</f>
        <v>24</v>
      </c>
      <c r="V147" s="54">
        <f>P147*R147</f>
        <v>2.88</v>
      </c>
      <c r="W147" s="55">
        <f>AU147*V147</f>
        <v>316.8</v>
      </c>
      <c r="X147" s="55" t="s">
        <v>381</v>
      </c>
      <c r="Y147" s="174">
        <f>R147/S147*N147*C147+140</f>
        <v>2540</v>
      </c>
      <c r="Z147" s="155">
        <f>AA147*R147</f>
        <v>520</v>
      </c>
      <c r="AA147" s="59">
        <v>26</v>
      </c>
      <c r="AB147" s="55">
        <f t="shared" si="136"/>
        <v>624</v>
      </c>
      <c r="AC147" s="54">
        <f t="shared" si="137"/>
        <v>74.88</v>
      </c>
      <c r="AD147" s="53">
        <f t="shared" si="138"/>
        <v>8236.8000000000011</v>
      </c>
      <c r="AE147" s="154" t="s">
        <v>134</v>
      </c>
      <c r="AF147" s="51">
        <f t="shared" si="85"/>
        <v>29</v>
      </c>
      <c r="AG147" s="169" t="s">
        <v>137</v>
      </c>
      <c r="AH147" s="49">
        <f t="shared" ref="AH147:AH215" si="164">IF(AG147="пач.",AF147*O147,AF147*U147)</f>
        <v>696</v>
      </c>
      <c r="AI147" s="48">
        <f t="shared" ref="AI147:AI215" si="165">IF(AG147="пач.",AF147*P147,AF147*V147)</f>
        <v>83.52</v>
      </c>
      <c r="AJ147" s="47">
        <f t="shared" ref="AJ147:AJ215" si="166">IF(AG147="пач.",AF147*Q147,AF147*W147)</f>
        <v>9187.2000000000007</v>
      </c>
      <c r="AK147" s="46" t="s">
        <v>426</v>
      </c>
      <c r="AL147" s="45" t="s">
        <v>1426</v>
      </c>
      <c r="AM147" s="44">
        <f t="shared" si="161"/>
        <v>1286.4000000000001</v>
      </c>
      <c r="AN147" s="43">
        <f t="shared" si="119"/>
        <v>1543.68</v>
      </c>
      <c r="AO147" s="42">
        <f t="shared" si="141"/>
        <v>10720</v>
      </c>
      <c r="AP147" s="41">
        <f t="shared" si="120"/>
        <v>12864</v>
      </c>
      <c r="AQ147" s="108"/>
      <c r="AR147" s="108"/>
      <c r="AS147" s="108"/>
      <c r="AT147" s="66" t="str">
        <f t="shared" si="156"/>
        <v>230472</v>
      </c>
      <c r="AU147" s="66">
        <v>110</v>
      </c>
      <c r="AV147" s="40">
        <v>10720</v>
      </c>
      <c r="AW147" s="40">
        <f t="shared" si="157"/>
        <v>1286.4000000000001</v>
      </c>
    </row>
    <row r="148" spans="1:49" ht="15" customHeight="1" x14ac:dyDescent="0.3">
      <c r="A148" s="73" t="s">
        <v>1457</v>
      </c>
      <c r="B148" s="72" t="s">
        <v>391</v>
      </c>
      <c r="C148" s="74">
        <v>120</v>
      </c>
      <c r="D148" s="71">
        <v>1200</v>
      </c>
      <c r="E148" s="71">
        <v>600</v>
      </c>
      <c r="F148" s="70" t="str">
        <f t="shared" si="162"/>
        <v>1200x600x120</v>
      </c>
      <c r="G148" s="431" t="s">
        <v>425</v>
      </c>
      <c r="H148" s="442" t="s">
        <v>424</v>
      </c>
      <c r="I148" s="67" t="s">
        <v>1</v>
      </c>
      <c r="J148" s="65"/>
      <c r="K148" s="64" t="str">
        <f t="shared" ref="K148:L149" si="167">$AE148</f>
        <v>B</v>
      </c>
      <c r="L148" s="64" t="str">
        <f t="shared" si="167"/>
        <v>B</v>
      </c>
      <c r="M148" s="63"/>
      <c r="N148" s="62">
        <v>2</v>
      </c>
      <c r="O148" s="55">
        <f t="shared" si="159"/>
        <v>1.44</v>
      </c>
      <c r="P148" s="54">
        <f t="shared" si="160"/>
        <v>0.17279999999999998</v>
      </c>
      <c r="Q148" s="53">
        <f t="shared" si="163"/>
        <v>19.007999999999999</v>
      </c>
      <c r="R148" s="161"/>
      <c r="S148" s="59"/>
      <c r="T148" s="160"/>
      <c r="U148" s="158"/>
      <c r="V148" s="159"/>
      <c r="W148" s="158"/>
      <c r="X148" s="158"/>
      <c r="Y148" s="157"/>
      <c r="Z148" s="57">
        <v>484</v>
      </c>
      <c r="AA148" s="56" t="s">
        <v>3</v>
      </c>
      <c r="AB148" s="55">
        <f t="shared" si="136"/>
        <v>696.95999999999992</v>
      </c>
      <c r="AC148" s="54">
        <f t="shared" si="137"/>
        <v>83.635199999999998</v>
      </c>
      <c r="AD148" s="53">
        <f t="shared" si="138"/>
        <v>9199.8719999999994</v>
      </c>
      <c r="AE148" s="406" t="s">
        <v>205</v>
      </c>
      <c r="AF148" s="51">
        <f t="shared" ref="AF148:AF218" si="168">IF(LEFT(AE148,1)="A",1,IF(AG148="пач.",IF(AE148="B",ROUNDUP(6000/Q148,0),ROUNDUP(9000/Q148,0)),IF(AE148="B",ROUNDUP(6000/W148,0),ROUNDUP(9000/W148,0))))</f>
        <v>316</v>
      </c>
      <c r="AG148" s="50" t="s">
        <v>1</v>
      </c>
      <c r="AH148" s="49">
        <f t="shared" si="164"/>
        <v>455.03999999999996</v>
      </c>
      <c r="AI148" s="48">
        <f t="shared" si="165"/>
        <v>54.604799999999997</v>
      </c>
      <c r="AJ148" s="47">
        <f t="shared" si="166"/>
        <v>6006.5279999999993</v>
      </c>
      <c r="AK148" s="46" t="s">
        <v>423</v>
      </c>
      <c r="AL148" s="45"/>
      <c r="AM148" s="44">
        <f t="shared" si="161"/>
        <v>1286.4000000000001</v>
      </c>
      <c r="AN148" s="43">
        <f t="shared" si="119"/>
        <v>1543.68</v>
      </c>
      <c r="AO148" s="42">
        <f t="shared" si="141"/>
        <v>10720</v>
      </c>
      <c r="AP148" s="41">
        <f t="shared" si="120"/>
        <v>12864</v>
      </c>
      <c r="AQ148" s="108"/>
      <c r="AR148" s="108"/>
      <c r="AS148" s="108"/>
      <c r="AT148" s="66" t="str">
        <f t="shared" si="156"/>
        <v>206946</v>
      </c>
      <c r="AU148" s="66">
        <v>110</v>
      </c>
      <c r="AV148" s="40">
        <v>10720</v>
      </c>
      <c r="AW148" s="40">
        <f t="shared" si="157"/>
        <v>1286.4000000000001</v>
      </c>
    </row>
    <row r="149" spans="1:49" ht="15" customHeight="1" x14ac:dyDescent="0.3">
      <c r="A149" s="73" t="s">
        <v>1457</v>
      </c>
      <c r="B149" s="72" t="s">
        <v>391</v>
      </c>
      <c r="C149" s="74">
        <v>120</v>
      </c>
      <c r="D149" s="74">
        <v>1200</v>
      </c>
      <c r="E149" s="74">
        <v>600</v>
      </c>
      <c r="F149" s="72" t="str">
        <f t="shared" si="162"/>
        <v>1200x600x120</v>
      </c>
      <c r="G149" s="431" t="s">
        <v>1402</v>
      </c>
      <c r="H149" s="442" t="s">
        <v>1404</v>
      </c>
      <c r="I149" s="67" t="s">
        <v>109</v>
      </c>
      <c r="J149" s="65"/>
      <c r="K149" s="64" t="str">
        <f t="shared" si="167"/>
        <v>C</v>
      </c>
      <c r="L149" s="64" t="str">
        <f t="shared" si="167"/>
        <v>C</v>
      </c>
      <c r="M149" s="63"/>
      <c r="N149" s="62">
        <v>2</v>
      </c>
      <c r="O149" s="55">
        <f t="shared" si="159"/>
        <v>1.44</v>
      </c>
      <c r="P149" s="54">
        <f t="shared" si="160"/>
        <v>0.17279999999999998</v>
      </c>
      <c r="Q149" s="53">
        <f t="shared" si="163"/>
        <v>19.007999999999999</v>
      </c>
      <c r="R149" s="57">
        <v>40</v>
      </c>
      <c r="S149" s="59">
        <v>4</v>
      </c>
      <c r="T149" s="171">
        <f>R149*N149</f>
        <v>80</v>
      </c>
      <c r="U149" s="55">
        <f>O149*R149</f>
        <v>57.599999999999994</v>
      </c>
      <c r="V149" s="54">
        <f>P149*R149</f>
        <v>6.911999999999999</v>
      </c>
      <c r="W149" s="55">
        <f>AU149*V149</f>
        <v>760.31999999999994</v>
      </c>
      <c r="X149" s="55" t="s">
        <v>158</v>
      </c>
      <c r="Y149" s="58">
        <f>R149/S149*N149*C149+140</f>
        <v>2540</v>
      </c>
      <c r="Z149" s="155">
        <f>AA149*R149</f>
        <v>440</v>
      </c>
      <c r="AA149" s="59">
        <v>11</v>
      </c>
      <c r="AB149" s="55">
        <f t="shared" si="136"/>
        <v>633.59999999999991</v>
      </c>
      <c r="AC149" s="54">
        <f t="shared" si="137"/>
        <v>76.031999999999982</v>
      </c>
      <c r="AD149" s="53">
        <f t="shared" si="138"/>
        <v>8363.5199999999986</v>
      </c>
      <c r="AE149" s="154" t="s">
        <v>134</v>
      </c>
      <c r="AF149" s="51">
        <f t="shared" si="168"/>
        <v>12</v>
      </c>
      <c r="AG149" s="169" t="s">
        <v>137</v>
      </c>
      <c r="AH149" s="49">
        <f t="shared" si="164"/>
        <v>691.19999999999993</v>
      </c>
      <c r="AI149" s="48">
        <f t="shared" si="165"/>
        <v>82.943999999999988</v>
      </c>
      <c r="AJ149" s="47">
        <f t="shared" si="166"/>
        <v>9123.84</v>
      </c>
      <c r="AK149" s="46" t="s">
        <v>423</v>
      </c>
      <c r="AL149" s="45" t="s">
        <v>1423</v>
      </c>
      <c r="AM149" s="44">
        <f t="shared" si="161"/>
        <v>1286.4000000000001</v>
      </c>
      <c r="AN149" s="43">
        <f t="shared" si="119"/>
        <v>1543.68</v>
      </c>
      <c r="AO149" s="42">
        <f t="shared" si="141"/>
        <v>10720</v>
      </c>
      <c r="AP149" s="41">
        <f t="shared" si="120"/>
        <v>12864</v>
      </c>
      <c r="AQ149" s="108"/>
      <c r="AR149" s="108"/>
      <c r="AS149" s="108"/>
      <c r="AT149" s="66" t="str">
        <f t="shared" si="156"/>
        <v>257839</v>
      </c>
      <c r="AU149" s="66">
        <v>110</v>
      </c>
      <c r="AV149" s="40">
        <v>10720</v>
      </c>
      <c r="AW149" s="40">
        <f t="shared" si="157"/>
        <v>1286.4000000000001</v>
      </c>
    </row>
    <row r="150" spans="1:49" ht="15" customHeight="1" x14ac:dyDescent="0.3">
      <c r="A150" s="73" t="s">
        <v>1457</v>
      </c>
      <c r="B150" s="72" t="s">
        <v>391</v>
      </c>
      <c r="C150" s="71">
        <v>130</v>
      </c>
      <c r="D150" s="71">
        <v>1000</v>
      </c>
      <c r="E150" s="71">
        <v>600</v>
      </c>
      <c r="F150" s="70" t="str">
        <f t="shared" si="162"/>
        <v>1000x600x130</v>
      </c>
      <c r="G150" s="431" t="s">
        <v>422</v>
      </c>
      <c r="H150" s="442" t="s">
        <v>421</v>
      </c>
      <c r="I150" s="67" t="s">
        <v>1</v>
      </c>
      <c r="J150" s="65" t="str">
        <f t="shared" ref="J150:M151" si="169">$AE150</f>
        <v>C</v>
      </c>
      <c r="K150" s="64" t="str">
        <f t="shared" si="169"/>
        <v>C</v>
      </c>
      <c r="L150" s="64" t="str">
        <f t="shared" si="169"/>
        <v>C</v>
      </c>
      <c r="M150" s="63" t="str">
        <f t="shared" si="169"/>
        <v>C</v>
      </c>
      <c r="N150" s="62">
        <v>2</v>
      </c>
      <c r="O150" s="55">
        <f t="shared" si="159"/>
        <v>1.2</v>
      </c>
      <c r="P150" s="54">
        <f t="shared" si="160"/>
        <v>0.156</v>
      </c>
      <c r="Q150" s="53">
        <f t="shared" si="163"/>
        <v>17.16</v>
      </c>
      <c r="R150" s="161"/>
      <c r="S150" s="59"/>
      <c r="T150" s="160"/>
      <c r="U150" s="158"/>
      <c r="V150" s="159"/>
      <c r="W150" s="158"/>
      <c r="X150" s="158"/>
      <c r="Y150" s="157"/>
      <c r="Z150" s="57">
        <v>520</v>
      </c>
      <c r="AA150" s="56" t="s">
        <v>3</v>
      </c>
      <c r="AB150" s="55">
        <f t="shared" si="136"/>
        <v>624</v>
      </c>
      <c r="AC150" s="54">
        <f t="shared" si="137"/>
        <v>81.12</v>
      </c>
      <c r="AD150" s="53">
        <f t="shared" si="138"/>
        <v>8923.2000000000007</v>
      </c>
      <c r="AE150" s="154" t="s">
        <v>134</v>
      </c>
      <c r="AF150" s="51">
        <f t="shared" si="168"/>
        <v>525</v>
      </c>
      <c r="AG150" s="50" t="s">
        <v>1</v>
      </c>
      <c r="AH150" s="49">
        <f t="shared" si="164"/>
        <v>630</v>
      </c>
      <c r="AI150" s="48">
        <f t="shared" si="165"/>
        <v>81.900000000000006</v>
      </c>
      <c r="AJ150" s="47">
        <f t="shared" si="166"/>
        <v>9009</v>
      </c>
      <c r="AK150" s="46" t="s">
        <v>420</v>
      </c>
      <c r="AL150" s="45"/>
      <c r="AM150" s="44">
        <f t="shared" si="161"/>
        <v>1393.6</v>
      </c>
      <c r="AN150" s="43">
        <f t="shared" si="119"/>
        <v>1672.32</v>
      </c>
      <c r="AO150" s="42">
        <f t="shared" si="141"/>
        <v>10720</v>
      </c>
      <c r="AP150" s="41">
        <f t="shared" si="120"/>
        <v>12864</v>
      </c>
      <c r="AQ150" s="108"/>
      <c r="AR150" s="108"/>
      <c r="AS150" s="108"/>
      <c r="AT150" s="66" t="str">
        <f t="shared" si="156"/>
        <v>195958</v>
      </c>
      <c r="AU150" s="66">
        <v>110</v>
      </c>
      <c r="AV150" s="40">
        <v>10720</v>
      </c>
      <c r="AW150" s="40">
        <f t="shared" si="157"/>
        <v>1393.6</v>
      </c>
    </row>
    <row r="151" spans="1:49" ht="15" customHeight="1" x14ac:dyDescent="0.3">
      <c r="A151" s="73" t="s">
        <v>1457</v>
      </c>
      <c r="B151" s="72" t="s">
        <v>391</v>
      </c>
      <c r="C151" s="74">
        <v>130</v>
      </c>
      <c r="D151" s="71">
        <v>1200</v>
      </c>
      <c r="E151" s="71">
        <v>600</v>
      </c>
      <c r="F151" s="70" t="str">
        <f t="shared" si="162"/>
        <v>1200x600x130</v>
      </c>
      <c r="G151" s="431" t="s">
        <v>419</v>
      </c>
      <c r="H151" s="442" t="s">
        <v>418</v>
      </c>
      <c r="I151" s="67" t="s">
        <v>1</v>
      </c>
      <c r="J151" s="65"/>
      <c r="K151" s="64" t="str">
        <f t="shared" si="169"/>
        <v>C</v>
      </c>
      <c r="L151" s="64" t="str">
        <f t="shared" si="169"/>
        <v>C</v>
      </c>
      <c r="M151" s="63"/>
      <c r="N151" s="62">
        <v>2</v>
      </c>
      <c r="O151" s="55">
        <f t="shared" si="159"/>
        <v>1.44</v>
      </c>
      <c r="P151" s="54">
        <f t="shared" si="160"/>
        <v>0.18719999999999998</v>
      </c>
      <c r="Q151" s="53">
        <f t="shared" si="163"/>
        <v>20.591999999999999</v>
      </c>
      <c r="R151" s="161"/>
      <c r="S151" s="59"/>
      <c r="T151" s="160"/>
      <c r="U151" s="158"/>
      <c r="V151" s="159"/>
      <c r="W151" s="158"/>
      <c r="X151" s="158"/>
      <c r="Y151" s="157"/>
      <c r="Z151" s="57">
        <v>440</v>
      </c>
      <c r="AA151" s="56" t="s">
        <v>3</v>
      </c>
      <c r="AB151" s="55">
        <f t="shared" si="136"/>
        <v>633.6</v>
      </c>
      <c r="AC151" s="54">
        <f t="shared" si="137"/>
        <v>82.367999999999995</v>
      </c>
      <c r="AD151" s="53">
        <f t="shared" si="138"/>
        <v>9060.48</v>
      </c>
      <c r="AE151" s="154" t="s">
        <v>134</v>
      </c>
      <c r="AF151" s="51">
        <f t="shared" si="168"/>
        <v>438</v>
      </c>
      <c r="AG151" s="50" t="s">
        <v>1</v>
      </c>
      <c r="AH151" s="49">
        <f t="shared" si="164"/>
        <v>630.72</v>
      </c>
      <c r="AI151" s="48">
        <f t="shared" si="165"/>
        <v>81.993599999999986</v>
      </c>
      <c r="AJ151" s="47">
        <f t="shared" si="166"/>
        <v>9019.2960000000003</v>
      </c>
      <c r="AK151" s="46" t="s">
        <v>417</v>
      </c>
      <c r="AL151" s="45"/>
      <c r="AM151" s="44">
        <f t="shared" si="161"/>
        <v>1393.6</v>
      </c>
      <c r="AN151" s="43">
        <f t="shared" si="119"/>
        <v>1672.32</v>
      </c>
      <c r="AO151" s="42">
        <f t="shared" si="141"/>
        <v>10720</v>
      </c>
      <c r="AP151" s="41">
        <f t="shared" si="120"/>
        <v>12864</v>
      </c>
      <c r="AQ151" s="108"/>
      <c r="AR151" s="108"/>
      <c r="AS151" s="108"/>
      <c r="AT151" s="66" t="str">
        <f t="shared" si="156"/>
        <v>206949</v>
      </c>
      <c r="AU151" s="66">
        <v>110</v>
      </c>
      <c r="AV151" s="40">
        <v>10720</v>
      </c>
      <c r="AW151" s="40">
        <f t="shared" si="157"/>
        <v>1393.6</v>
      </c>
    </row>
    <row r="152" spans="1:49" ht="15" customHeight="1" x14ac:dyDescent="0.3">
      <c r="A152" s="73" t="s">
        <v>1457</v>
      </c>
      <c r="B152" s="72" t="s">
        <v>391</v>
      </c>
      <c r="C152" s="71">
        <v>140</v>
      </c>
      <c r="D152" s="71">
        <v>1000</v>
      </c>
      <c r="E152" s="71">
        <v>600</v>
      </c>
      <c r="F152" s="70" t="str">
        <f t="shared" si="162"/>
        <v>1000x600x140</v>
      </c>
      <c r="G152" s="431" t="s">
        <v>416</v>
      </c>
      <c r="H152" s="442" t="s">
        <v>415</v>
      </c>
      <c r="I152" s="67" t="s">
        <v>1</v>
      </c>
      <c r="J152" s="65" t="str">
        <f t="shared" ref="J152:M155" si="170">$AE152</f>
        <v>C</v>
      </c>
      <c r="K152" s="64" t="str">
        <f t="shared" si="170"/>
        <v>C</v>
      </c>
      <c r="L152" s="64" t="str">
        <f t="shared" si="170"/>
        <v>C</v>
      </c>
      <c r="M152" s="63" t="str">
        <f t="shared" si="170"/>
        <v>C</v>
      </c>
      <c r="N152" s="62">
        <v>2</v>
      </c>
      <c r="O152" s="55">
        <f t="shared" si="159"/>
        <v>1.2</v>
      </c>
      <c r="P152" s="54">
        <f t="shared" si="160"/>
        <v>0.16800000000000001</v>
      </c>
      <c r="Q152" s="53">
        <f t="shared" si="163"/>
        <v>18.48</v>
      </c>
      <c r="R152" s="161"/>
      <c r="S152" s="59"/>
      <c r="T152" s="160"/>
      <c r="U152" s="158"/>
      <c r="V152" s="159"/>
      <c r="W152" s="158"/>
      <c r="X152" s="158"/>
      <c r="Y152" s="157"/>
      <c r="Z152" s="57">
        <v>468</v>
      </c>
      <c r="AA152" s="56" t="s">
        <v>3</v>
      </c>
      <c r="AB152" s="55">
        <f t="shared" si="136"/>
        <v>561.6</v>
      </c>
      <c r="AC152" s="54">
        <f t="shared" si="137"/>
        <v>78.624000000000009</v>
      </c>
      <c r="AD152" s="53">
        <f t="shared" si="138"/>
        <v>8648.64</v>
      </c>
      <c r="AE152" s="154" t="s">
        <v>134</v>
      </c>
      <c r="AF152" s="51">
        <f t="shared" si="168"/>
        <v>488</v>
      </c>
      <c r="AG152" s="50" t="s">
        <v>1</v>
      </c>
      <c r="AH152" s="49">
        <f t="shared" si="164"/>
        <v>585.6</v>
      </c>
      <c r="AI152" s="48">
        <f t="shared" si="165"/>
        <v>81.984000000000009</v>
      </c>
      <c r="AJ152" s="47">
        <f t="shared" si="166"/>
        <v>9018.24</v>
      </c>
      <c r="AK152" s="46" t="s">
        <v>414</v>
      </c>
      <c r="AL152" s="45"/>
      <c r="AM152" s="44">
        <f t="shared" si="161"/>
        <v>1500.8</v>
      </c>
      <c r="AN152" s="43">
        <f t="shared" si="119"/>
        <v>1800.96</v>
      </c>
      <c r="AO152" s="42">
        <f t="shared" si="141"/>
        <v>10720</v>
      </c>
      <c r="AP152" s="41">
        <f t="shared" si="120"/>
        <v>12864</v>
      </c>
      <c r="AQ152" s="108"/>
      <c r="AR152" s="108"/>
      <c r="AS152" s="108"/>
      <c r="AT152" s="66" t="str">
        <f t="shared" si="156"/>
        <v>195959</v>
      </c>
      <c r="AU152" s="66">
        <v>110</v>
      </c>
      <c r="AV152" s="40">
        <v>10720</v>
      </c>
      <c r="AW152" s="40">
        <f t="shared" si="157"/>
        <v>1500.8</v>
      </c>
    </row>
    <row r="153" spans="1:49" ht="15" customHeight="1" x14ac:dyDescent="0.3">
      <c r="A153" s="73" t="s">
        <v>1457</v>
      </c>
      <c r="B153" s="72" t="s">
        <v>391</v>
      </c>
      <c r="C153" s="74">
        <v>140</v>
      </c>
      <c r="D153" s="74">
        <v>1000</v>
      </c>
      <c r="E153" s="74">
        <v>600</v>
      </c>
      <c r="F153" s="72" t="str">
        <f t="shared" si="162"/>
        <v>1000x600x140</v>
      </c>
      <c r="G153" s="432" t="s">
        <v>1711</v>
      </c>
      <c r="H153" s="442" t="s">
        <v>1707</v>
      </c>
      <c r="I153" s="67" t="s">
        <v>109</v>
      </c>
      <c r="J153" s="65"/>
      <c r="K153" s="64" t="str">
        <f t="shared" si="170"/>
        <v>C</v>
      </c>
      <c r="L153" s="64" t="str">
        <f t="shared" si="170"/>
        <v>C</v>
      </c>
      <c r="M153" s="63"/>
      <c r="N153" s="62">
        <v>2</v>
      </c>
      <c r="O153" s="55">
        <f t="shared" si="159"/>
        <v>1.2</v>
      </c>
      <c r="P153" s="54">
        <f t="shared" si="160"/>
        <v>0.16800000000000001</v>
      </c>
      <c r="Q153" s="53">
        <f t="shared" si="163"/>
        <v>18.48</v>
      </c>
      <c r="R153" s="57">
        <v>32</v>
      </c>
      <c r="S153" s="59">
        <v>4</v>
      </c>
      <c r="T153" s="171">
        <f>R153*N153</f>
        <v>64</v>
      </c>
      <c r="U153" s="55">
        <f>O153*R153</f>
        <v>38.4</v>
      </c>
      <c r="V153" s="54">
        <f>P153*R153</f>
        <v>5.3760000000000003</v>
      </c>
      <c r="W153" s="55">
        <f>AU153*V153</f>
        <v>591.36</v>
      </c>
      <c r="X153" s="55" t="s">
        <v>198</v>
      </c>
      <c r="Y153" s="170">
        <f>R153/S153*N153*C153+140</f>
        <v>2380</v>
      </c>
      <c r="Z153" s="155">
        <f>AA153*R153</f>
        <v>416</v>
      </c>
      <c r="AA153" s="59">
        <v>13</v>
      </c>
      <c r="AB153" s="55">
        <f t="shared" si="136"/>
        <v>499.2</v>
      </c>
      <c r="AC153" s="54">
        <f t="shared" si="137"/>
        <v>69.888000000000005</v>
      </c>
      <c r="AD153" s="53">
        <f t="shared" si="138"/>
        <v>7687.68</v>
      </c>
      <c r="AE153" s="154" t="s">
        <v>134</v>
      </c>
      <c r="AF153" s="51">
        <f t="shared" si="168"/>
        <v>16</v>
      </c>
      <c r="AG153" s="169" t="s">
        <v>137</v>
      </c>
      <c r="AH153" s="49">
        <f t="shared" si="164"/>
        <v>614.4</v>
      </c>
      <c r="AI153" s="48">
        <f t="shared" si="165"/>
        <v>86.016000000000005</v>
      </c>
      <c r="AJ153" s="47">
        <f t="shared" si="166"/>
        <v>9461.76</v>
      </c>
      <c r="AK153" s="46" t="s">
        <v>414</v>
      </c>
      <c r="AL153" s="45" t="s">
        <v>1746</v>
      </c>
      <c r="AM153" s="44">
        <f t="shared" si="161"/>
        <v>1500.8</v>
      </c>
      <c r="AN153" s="43">
        <f t="shared" si="119"/>
        <v>1800.96</v>
      </c>
      <c r="AO153" s="42">
        <f t="shared" si="141"/>
        <v>10720</v>
      </c>
      <c r="AP153" s="41">
        <f t="shared" si="120"/>
        <v>12864</v>
      </c>
      <c r="AQ153" s="108"/>
      <c r="AR153" s="108"/>
      <c r="AS153" s="108"/>
      <c r="AT153" s="66" t="str">
        <f t="shared" si="156"/>
        <v>281073</v>
      </c>
      <c r="AU153" s="66">
        <v>110</v>
      </c>
      <c r="AV153" s="40">
        <v>10720</v>
      </c>
      <c r="AW153" s="40">
        <f t="shared" si="157"/>
        <v>1500.8</v>
      </c>
    </row>
    <row r="154" spans="1:49" ht="15" customHeight="1" x14ac:dyDescent="0.3">
      <c r="A154" s="73" t="s">
        <v>1457</v>
      </c>
      <c r="B154" s="72" t="s">
        <v>391</v>
      </c>
      <c r="C154" s="74">
        <v>140</v>
      </c>
      <c r="D154" s="71">
        <v>1200</v>
      </c>
      <c r="E154" s="71">
        <v>600</v>
      </c>
      <c r="F154" s="70" t="str">
        <f t="shared" si="162"/>
        <v>1200x600x140</v>
      </c>
      <c r="G154" s="431" t="s">
        <v>413</v>
      </c>
      <c r="H154" s="442" t="s">
        <v>412</v>
      </c>
      <c r="I154" s="67" t="s">
        <v>1</v>
      </c>
      <c r="J154" s="65"/>
      <c r="K154" s="64" t="str">
        <f t="shared" si="170"/>
        <v>C</v>
      </c>
      <c r="L154" s="64" t="str">
        <f t="shared" si="170"/>
        <v>C</v>
      </c>
      <c r="M154" s="63"/>
      <c r="N154" s="62">
        <v>2</v>
      </c>
      <c r="O154" s="55">
        <f t="shared" si="159"/>
        <v>1.44</v>
      </c>
      <c r="P154" s="54">
        <f t="shared" si="160"/>
        <v>0.2016</v>
      </c>
      <c r="Q154" s="53">
        <f t="shared" si="163"/>
        <v>22.176000000000002</v>
      </c>
      <c r="R154" s="161"/>
      <c r="S154" s="59"/>
      <c r="T154" s="160"/>
      <c r="U154" s="158"/>
      <c r="V154" s="159"/>
      <c r="W154" s="158"/>
      <c r="X154" s="158"/>
      <c r="Y154" s="157"/>
      <c r="Z154" s="57">
        <v>396</v>
      </c>
      <c r="AA154" s="56" t="s">
        <v>3</v>
      </c>
      <c r="AB154" s="55">
        <f t="shared" si="136"/>
        <v>570.24</v>
      </c>
      <c r="AC154" s="54">
        <f t="shared" si="137"/>
        <v>79.833600000000004</v>
      </c>
      <c r="AD154" s="53">
        <f t="shared" si="138"/>
        <v>8781.6959999999999</v>
      </c>
      <c r="AE154" s="154" t="s">
        <v>134</v>
      </c>
      <c r="AF154" s="51">
        <f t="shared" si="168"/>
        <v>406</v>
      </c>
      <c r="AG154" s="50" t="s">
        <v>1</v>
      </c>
      <c r="AH154" s="49">
        <f t="shared" si="164"/>
        <v>584.64</v>
      </c>
      <c r="AI154" s="48">
        <f t="shared" si="165"/>
        <v>81.849599999999995</v>
      </c>
      <c r="AJ154" s="47">
        <f t="shared" si="166"/>
        <v>9003.4560000000001</v>
      </c>
      <c r="AK154" s="46" t="s">
        <v>411</v>
      </c>
      <c r="AL154" s="45"/>
      <c r="AM154" s="44">
        <f t="shared" si="161"/>
        <v>1500.8</v>
      </c>
      <c r="AN154" s="43">
        <f t="shared" si="119"/>
        <v>1800.96</v>
      </c>
      <c r="AO154" s="42">
        <f t="shared" si="141"/>
        <v>10720</v>
      </c>
      <c r="AP154" s="41">
        <f t="shared" si="120"/>
        <v>12864</v>
      </c>
      <c r="AQ154" s="108"/>
      <c r="AR154" s="108"/>
      <c r="AS154" s="108"/>
      <c r="AT154" s="66" t="str">
        <f t="shared" si="156"/>
        <v>206953</v>
      </c>
      <c r="AU154" s="66">
        <v>110</v>
      </c>
      <c r="AV154" s="40">
        <v>10720</v>
      </c>
      <c r="AW154" s="40">
        <f t="shared" si="157"/>
        <v>1500.8</v>
      </c>
    </row>
    <row r="155" spans="1:49" ht="15" customHeight="1" x14ac:dyDescent="0.3">
      <c r="A155" s="73" t="s">
        <v>1457</v>
      </c>
      <c r="B155" s="72" t="s">
        <v>391</v>
      </c>
      <c r="C155" s="74">
        <v>140</v>
      </c>
      <c r="D155" s="74">
        <v>1200</v>
      </c>
      <c r="E155" s="74">
        <v>600</v>
      </c>
      <c r="F155" s="72" t="str">
        <f t="shared" ref="F155" si="171">D155&amp;"x"&amp;E155&amp;"x"&amp;C155</f>
        <v>1200x600x140</v>
      </c>
      <c r="G155" s="432" t="s">
        <v>1712</v>
      </c>
      <c r="H155" s="442" t="s">
        <v>1708</v>
      </c>
      <c r="I155" s="67" t="s">
        <v>109</v>
      </c>
      <c r="J155" s="65"/>
      <c r="K155" s="64" t="str">
        <f t="shared" si="170"/>
        <v>C</v>
      </c>
      <c r="L155" s="64" t="str">
        <f t="shared" si="170"/>
        <v>C</v>
      </c>
      <c r="M155" s="63"/>
      <c r="N155" s="62">
        <v>2</v>
      </c>
      <c r="O155" s="55">
        <f t="shared" si="159"/>
        <v>1.44</v>
      </c>
      <c r="P155" s="54">
        <f t="shared" si="160"/>
        <v>0.2016</v>
      </c>
      <c r="Q155" s="53">
        <f t="shared" ref="Q155" si="172">P155*AU155</f>
        <v>22.176000000000002</v>
      </c>
      <c r="R155" s="57">
        <v>32</v>
      </c>
      <c r="S155" s="59">
        <v>4</v>
      </c>
      <c r="T155" s="171">
        <f>R155*N155</f>
        <v>64</v>
      </c>
      <c r="U155" s="55">
        <f>O155*R155</f>
        <v>46.08</v>
      </c>
      <c r="V155" s="54">
        <f>P155*R155</f>
        <v>6.4512</v>
      </c>
      <c r="W155" s="55">
        <f>AU155*V155</f>
        <v>709.63200000000006</v>
      </c>
      <c r="X155" s="55" t="s">
        <v>198</v>
      </c>
      <c r="Y155" s="170">
        <f>R155/S155*N155*C155+140</f>
        <v>2380</v>
      </c>
      <c r="Z155" s="155">
        <f>AA155*R155</f>
        <v>416</v>
      </c>
      <c r="AA155" s="59">
        <v>13</v>
      </c>
      <c r="AB155" s="55">
        <f t="shared" ref="AB155" si="173">IF($AA155="--",$Z155*O155,$AA155*U155)</f>
        <v>599.04</v>
      </c>
      <c r="AC155" s="54">
        <f t="shared" ref="AC155" si="174">IF($AA155="--",$Z155*P155,$AA155*V155)</f>
        <v>83.865600000000001</v>
      </c>
      <c r="AD155" s="53">
        <f t="shared" ref="AD155" si="175">IF($AA155="--",$Z155*Q155,$AA155*W155)</f>
        <v>9225.2160000000003</v>
      </c>
      <c r="AE155" s="154" t="s">
        <v>134</v>
      </c>
      <c r="AF155" s="51">
        <f t="shared" ref="AF155" si="176">IF(LEFT(AE155,1)="A",1,IF(AG155="пач.",IF(AE155="B",ROUNDUP(6000/Q155,0),ROUNDUP(9000/Q155,0)),IF(AE155="B",ROUNDUP(6000/W155,0),ROUNDUP(9000/W155,0))))</f>
        <v>13</v>
      </c>
      <c r="AG155" s="169" t="s">
        <v>137</v>
      </c>
      <c r="AH155" s="49">
        <f t="shared" ref="AH155" si="177">IF(AG155="пач.",AF155*O155,AF155*U155)</f>
        <v>599.04</v>
      </c>
      <c r="AI155" s="48">
        <f t="shared" ref="AI155" si="178">IF(AG155="пач.",AF155*P155,AF155*V155)</f>
        <v>83.865600000000001</v>
      </c>
      <c r="AJ155" s="47">
        <f t="shared" ref="AJ155" si="179">IF(AG155="пач.",AF155*Q155,AF155*W155)</f>
        <v>9225.2160000000003</v>
      </c>
      <c r="AK155" s="46" t="s">
        <v>411</v>
      </c>
      <c r="AL155" s="45" t="s">
        <v>1747</v>
      </c>
      <c r="AM155" s="44">
        <f t="shared" si="161"/>
        <v>1500.8</v>
      </c>
      <c r="AN155" s="43">
        <f t="shared" ref="AN155" si="180">ROUND(AM155*1.2,2)</f>
        <v>1800.96</v>
      </c>
      <c r="AO155" s="42">
        <f t="shared" ref="AO155" si="181">ROUND(AV155*(1-$AP$10),2)</f>
        <v>10720</v>
      </c>
      <c r="AP155" s="41">
        <f t="shared" ref="AP155" si="182">ROUND(AO155*1.2,2)</f>
        <v>12864</v>
      </c>
      <c r="AQ155" s="108"/>
      <c r="AR155" s="108"/>
      <c r="AS155" s="108"/>
      <c r="AT155" s="66" t="str">
        <f t="shared" si="156"/>
        <v>299027</v>
      </c>
      <c r="AU155" s="66">
        <v>110</v>
      </c>
      <c r="AV155" s="40">
        <v>10720</v>
      </c>
      <c r="AW155" s="40">
        <f t="shared" si="157"/>
        <v>1500.8</v>
      </c>
    </row>
    <row r="156" spans="1:49" ht="15" customHeight="1" x14ac:dyDescent="0.3">
      <c r="A156" s="73" t="s">
        <v>1457</v>
      </c>
      <c r="B156" s="72" t="s">
        <v>391</v>
      </c>
      <c r="C156" s="71">
        <v>150</v>
      </c>
      <c r="D156" s="71">
        <v>1000</v>
      </c>
      <c r="E156" s="71">
        <v>600</v>
      </c>
      <c r="F156" s="70" t="str">
        <f t="shared" si="162"/>
        <v>1000x600x150</v>
      </c>
      <c r="G156" s="431" t="s">
        <v>410</v>
      </c>
      <c r="H156" s="442" t="s">
        <v>409</v>
      </c>
      <c r="I156" s="67" t="s">
        <v>1</v>
      </c>
      <c r="J156" s="65" t="str">
        <f t="shared" ref="J156:M157" si="183">$AE156</f>
        <v>A</v>
      </c>
      <c r="K156" s="64" t="str">
        <f t="shared" si="183"/>
        <v>A</v>
      </c>
      <c r="L156" s="64" t="str">
        <f t="shared" si="183"/>
        <v>A</v>
      </c>
      <c r="M156" s="63" t="str">
        <f t="shared" si="183"/>
        <v>A</v>
      </c>
      <c r="N156" s="62">
        <v>2</v>
      </c>
      <c r="O156" s="55">
        <f t="shared" si="159"/>
        <v>1.2</v>
      </c>
      <c r="P156" s="54">
        <f t="shared" si="160"/>
        <v>0.18</v>
      </c>
      <c r="Q156" s="53">
        <f t="shared" si="163"/>
        <v>19.8</v>
      </c>
      <c r="R156" s="161"/>
      <c r="S156" s="59"/>
      <c r="T156" s="160"/>
      <c r="U156" s="158"/>
      <c r="V156" s="159"/>
      <c r="W156" s="158"/>
      <c r="X156" s="158"/>
      <c r="Y156" s="157"/>
      <c r="Z156" s="57">
        <v>416</v>
      </c>
      <c r="AA156" s="56" t="s">
        <v>3</v>
      </c>
      <c r="AB156" s="55">
        <f t="shared" si="136"/>
        <v>499.2</v>
      </c>
      <c r="AC156" s="54">
        <f t="shared" si="137"/>
        <v>74.88</v>
      </c>
      <c r="AD156" s="53">
        <f t="shared" si="138"/>
        <v>8236.8000000000011</v>
      </c>
      <c r="AE156" s="52" t="s">
        <v>2</v>
      </c>
      <c r="AF156" s="51">
        <f t="shared" si="168"/>
        <v>1</v>
      </c>
      <c r="AG156" s="50" t="s">
        <v>1</v>
      </c>
      <c r="AH156" s="49">
        <f t="shared" si="164"/>
        <v>1.2</v>
      </c>
      <c r="AI156" s="48">
        <f t="shared" si="165"/>
        <v>0.18</v>
      </c>
      <c r="AJ156" s="47">
        <f t="shared" si="166"/>
        <v>19.8</v>
      </c>
      <c r="AK156" s="46" t="s">
        <v>405</v>
      </c>
      <c r="AL156" s="45"/>
      <c r="AM156" s="44">
        <f t="shared" si="161"/>
        <v>1608</v>
      </c>
      <c r="AN156" s="43">
        <f t="shared" si="119"/>
        <v>1929.6</v>
      </c>
      <c r="AO156" s="42">
        <f t="shared" si="141"/>
        <v>10720</v>
      </c>
      <c r="AP156" s="41">
        <f t="shared" si="120"/>
        <v>12864</v>
      </c>
      <c r="AQ156" s="108"/>
      <c r="AR156" s="108"/>
      <c r="AS156" s="108"/>
      <c r="AT156" s="66" t="str">
        <f t="shared" si="156"/>
        <v>195962</v>
      </c>
      <c r="AU156" s="66">
        <v>110</v>
      </c>
      <c r="AV156" s="40">
        <v>10720</v>
      </c>
      <c r="AW156" s="40">
        <f t="shared" si="157"/>
        <v>1608</v>
      </c>
    </row>
    <row r="157" spans="1:49" ht="15" customHeight="1" x14ac:dyDescent="0.3">
      <c r="A157" s="73" t="s">
        <v>1457</v>
      </c>
      <c r="B157" s="72" t="s">
        <v>391</v>
      </c>
      <c r="C157" s="74">
        <v>150</v>
      </c>
      <c r="D157" s="74">
        <v>1000</v>
      </c>
      <c r="E157" s="74">
        <v>600</v>
      </c>
      <c r="F157" s="72" t="str">
        <f t="shared" si="162"/>
        <v>1000x600x150</v>
      </c>
      <c r="G157" s="431" t="s">
        <v>408</v>
      </c>
      <c r="H157" s="442" t="s">
        <v>407</v>
      </c>
      <c r="I157" s="67" t="s">
        <v>109</v>
      </c>
      <c r="J157" s="65" t="str">
        <f t="shared" si="183"/>
        <v>C</v>
      </c>
      <c r="K157" s="64"/>
      <c r="L157" s="64"/>
      <c r="M157" s="63"/>
      <c r="N157" s="62">
        <v>2</v>
      </c>
      <c r="O157" s="55">
        <f t="shared" si="159"/>
        <v>1.2</v>
      </c>
      <c r="P157" s="54">
        <f t="shared" si="160"/>
        <v>0.18</v>
      </c>
      <c r="Q157" s="53">
        <f t="shared" si="163"/>
        <v>19.8</v>
      </c>
      <c r="R157" s="57">
        <v>16</v>
      </c>
      <c r="S157" s="59">
        <v>2</v>
      </c>
      <c r="T157" s="171">
        <f>R157*N157</f>
        <v>32</v>
      </c>
      <c r="U157" s="55">
        <f>O157*R157</f>
        <v>19.2</v>
      </c>
      <c r="V157" s="54">
        <f>P157*R157</f>
        <v>2.88</v>
      </c>
      <c r="W157" s="55">
        <f>AU157*V157</f>
        <v>316.8</v>
      </c>
      <c r="X157" s="55" t="s">
        <v>381</v>
      </c>
      <c r="Y157" s="170">
        <f>R157/S157*N157*C157+140</f>
        <v>2540</v>
      </c>
      <c r="Z157" s="155">
        <f>AA157*R157</f>
        <v>416</v>
      </c>
      <c r="AA157" s="59">
        <v>26</v>
      </c>
      <c r="AB157" s="55">
        <f t="shared" si="136"/>
        <v>499.2</v>
      </c>
      <c r="AC157" s="54">
        <f t="shared" si="137"/>
        <v>74.88</v>
      </c>
      <c r="AD157" s="53">
        <f t="shared" si="138"/>
        <v>8236.8000000000011</v>
      </c>
      <c r="AE157" s="154" t="s">
        <v>134</v>
      </c>
      <c r="AF157" s="51">
        <f t="shared" si="168"/>
        <v>29</v>
      </c>
      <c r="AG157" s="169" t="s">
        <v>137</v>
      </c>
      <c r="AH157" s="49">
        <f t="shared" si="164"/>
        <v>556.79999999999995</v>
      </c>
      <c r="AI157" s="48">
        <f t="shared" si="165"/>
        <v>83.52</v>
      </c>
      <c r="AJ157" s="47">
        <f t="shared" si="166"/>
        <v>9187.2000000000007</v>
      </c>
      <c r="AK157" s="46" t="s">
        <v>405</v>
      </c>
      <c r="AL157" s="45" t="s">
        <v>406</v>
      </c>
      <c r="AM157" s="44">
        <f t="shared" si="161"/>
        <v>1608</v>
      </c>
      <c r="AN157" s="43">
        <f t="shared" si="119"/>
        <v>1929.6</v>
      </c>
      <c r="AO157" s="42">
        <f t="shared" si="141"/>
        <v>10720</v>
      </c>
      <c r="AP157" s="41">
        <f t="shared" si="120"/>
        <v>12864</v>
      </c>
      <c r="AQ157" s="108"/>
      <c r="AR157" s="108"/>
      <c r="AS157" s="108"/>
      <c r="AT157" s="66" t="str">
        <f t="shared" si="156"/>
        <v>230475</v>
      </c>
      <c r="AU157" s="66">
        <v>110</v>
      </c>
      <c r="AV157" s="40">
        <v>10720</v>
      </c>
      <c r="AW157" s="40">
        <f t="shared" si="157"/>
        <v>1608</v>
      </c>
    </row>
    <row r="158" spans="1:49" ht="15" customHeight="1" x14ac:dyDescent="0.3">
      <c r="A158" s="73" t="s">
        <v>1457</v>
      </c>
      <c r="B158" s="72" t="s">
        <v>391</v>
      </c>
      <c r="C158" s="74">
        <v>150</v>
      </c>
      <c r="D158" s="74">
        <v>1000</v>
      </c>
      <c r="E158" s="74">
        <v>600</v>
      </c>
      <c r="F158" s="72" t="str">
        <f t="shared" ref="F158" si="184">D158&amp;"x"&amp;E158&amp;"x"&amp;C158</f>
        <v>1000x600x150</v>
      </c>
      <c r="G158" s="432" t="s">
        <v>1713</v>
      </c>
      <c r="H158" s="442" t="s">
        <v>1714</v>
      </c>
      <c r="I158" s="67" t="s">
        <v>109</v>
      </c>
      <c r="J158" s="65"/>
      <c r="K158" s="64" t="str">
        <f t="shared" ref="K158:L160" si="185">$AE158</f>
        <v>C</v>
      </c>
      <c r="L158" s="64" t="str">
        <f t="shared" si="185"/>
        <v>C</v>
      </c>
      <c r="M158" s="63"/>
      <c r="N158" s="62">
        <v>2</v>
      </c>
      <c r="O158" s="55">
        <f t="shared" si="159"/>
        <v>1.2</v>
      </c>
      <c r="P158" s="54">
        <f t="shared" si="160"/>
        <v>0.18</v>
      </c>
      <c r="Q158" s="53">
        <f t="shared" ref="Q158" si="186">P158*AU158</f>
        <v>19.8</v>
      </c>
      <c r="R158" s="57">
        <v>32</v>
      </c>
      <c r="S158" s="59">
        <v>4</v>
      </c>
      <c r="T158" s="171">
        <f>R158*N158</f>
        <v>64</v>
      </c>
      <c r="U158" s="55">
        <f>O158*R158</f>
        <v>38.4</v>
      </c>
      <c r="V158" s="54">
        <f>P158*R158</f>
        <v>5.76</v>
      </c>
      <c r="W158" s="55">
        <f>AU158*V158</f>
        <v>633.6</v>
      </c>
      <c r="X158" s="55" t="s">
        <v>198</v>
      </c>
      <c r="Y158" s="170">
        <f>R158/S158*N158*C158+140</f>
        <v>2540</v>
      </c>
      <c r="Z158" s="155">
        <f>AA158*R158</f>
        <v>416</v>
      </c>
      <c r="AA158" s="59">
        <v>13</v>
      </c>
      <c r="AB158" s="55">
        <f t="shared" ref="AB158" si="187">IF($AA158="--",$Z158*O158,$AA158*U158)</f>
        <v>499.2</v>
      </c>
      <c r="AC158" s="54">
        <f t="shared" ref="AC158" si="188">IF($AA158="--",$Z158*P158,$AA158*V158)</f>
        <v>74.88</v>
      </c>
      <c r="AD158" s="53">
        <f t="shared" ref="AD158" si="189">IF($AA158="--",$Z158*Q158,$AA158*W158)</f>
        <v>8236.8000000000011</v>
      </c>
      <c r="AE158" s="154" t="s">
        <v>134</v>
      </c>
      <c r="AF158" s="51">
        <f t="shared" ref="AF158" si="190">IF(LEFT(AE158,1)="A",1,IF(AG158="пач.",IF(AE158="B",ROUNDUP(6000/Q158,0),ROUNDUP(9000/Q158,0)),IF(AE158="B",ROUNDUP(6000/W158,0),ROUNDUP(9000/W158,0))))</f>
        <v>15</v>
      </c>
      <c r="AG158" s="169" t="s">
        <v>137</v>
      </c>
      <c r="AH158" s="49">
        <f t="shared" ref="AH158" si="191">IF(AG158="пач.",AF158*O158,AF158*U158)</f>
        <v>576</v>
      </c>
      <c r="AI158" s="48">
        <f t="shared" ref="AI158" si="192">IF(AG158="пач.",AF158*P158,AF158*V158)</f>
        <v>86.399999999999991</v>
      </c>
      <c r="AJ158" s="47">
        <f t="shared" ref="AJ158" si="193">IF(AG158="пач.",AF158*Q158,AF158*W158)</f>
        <v>9504</v>
      </c>
      <c r="AK158" s="46" t="s">
        <v>405</v>
      </c>
      <c r="AL158" s="45" t="s">
        <v>1748</v>
      </c>
      <c r="AM158" s="44">
        <f t="shared" si="161"/>
        <v>1608</v>
      </c>
      <c r="AN158" s="43">
        <f t="shared" ref="AN158" si="194">ROUND(AM158*1.2,2)</f>
        <v>1929.6</v>
      </c>
      <c r="AO158" s="42">
        <f t="shared" ref="AO158" si="195">ROUND(AV158*(1-$AP$10),2)</f>
        <v>10720</v>
      </c>
      <c r="AP158" s="41">
        <f t="shared" ref="AP158" si="196">ROUND(AO158*1.2,2)</f>
        <v>12864</v>
      </c>
      <c r="AQ158" s="108"/>
      <c r="AR158" s="108"/>
      <c r="AS158" s="108"/>
      <c r="AT158" s="66" t="str">
        <f t="shared" si="156"/>
        <v>221052</v>
      </c>
      <c r="AU158" s="66">
        <v>110</v>
      </c>
      <c r="AV158" s="40">
        <v>10720</v>
      </c>
      <c r="AW158" s="40">
        <f t="shared" si="157"/>
        <v>1608</v>
      </c>
    </row>
    <row r="159" spans="1:49" ht="15" customHeight="1" x14ac:dyDescent="0.3">
      <c r="A159" s="73" t="s">
        <v>1457</v>
      </c>
      <c r="B159" s="72" t="s">
        <v>391</v>
      </c>
      <c r="C159" s="74">
        <v>150</v>
      </c>
      <c r="D159" s="71">
        <v>1200</v>
      </c>
      <c r="E159" s="71">
        <v>600</v>
      </c>
      <c r="F159" s="70" t="str">
        <f t="shared" si="162"/>
        <v>1200x600x150</v>
      </c>
      <c r="G159" s="431" t="s">
        <v>404</v>
      </c>
      <c r="H159" s="442" t="s">
        <v>403</v>
      </c>
      <c r="I159" s="67" t="s">
        <v>1</v>
      </c>
      <c r="J159" s="65"/>
      <c r="K159" s="64" t="str">
        <f t="shared" si="185"/>
        <v>A</v>
      </c>
      <c r="L159" s="64" t="str">
        <f t="shared" si="185"/>
        <v>A</v>
      </c>
      <c r="M159" s="63"/>
      <c r="N159" s="62">
        <v>2</v>
      </c>
      <c r="O159" s="55">
        <f t="shared" si="159"/>
        <v>1.44</v>
      </c>
      <c r="P159" s="54">
        <f t="shared" si="160"/>
        <v>0.216</v>
      </c>
      <c r="Q159" s="53">
        <f t="shared" si="163"/>
        <v>23.759999999999998</v>
      </c>
      <c r="R159" s="161"/>
      <c r="S159" s="59"/>
      <c r="T159" s="160"/>
      <c r="U159" s="158"/>
      <c r="V159" s="159"/>
      <c r="W159" s="158"/>
      <c r="X159" s="158"/>
      <c r="Y159" s="157"/>
      <c r="Z159" s="57">
        <v>352</v>
      </c>
      <c r="AA159" s="56" t="s">
        <v>3</v>
      </c>
      <c r="AB159" s="55">
        <f t="shared" si="136"/>
        <v>506.88</v>
      </c>
      <c r="AC159" s="54">
        <f t="shared" si="137"/>
        <v>76.031999999999996</v>
      </c>
      <c r="AD159" s="53">
        <f t="shared" si="138"/>
        <v>8363.5199999999986</v>
      </c>
      <c r="AE159" s="52" t="s">
        <v>2</v>
      </c>
      <c r="AF159" s="51">
        <f t="shared" si="168"/>
        <v>1</v>
      </c>
      <c r="AG159" s="50" t="s">
        <v>1</v>
      </c>
      <c r="AH159" s="49">
        <f t="shared" si="164"/>
        <v>1.44</v>
      </c>
      <c r="AI159" s="48">
        <f t="shared" si="165"/>
        <v>0.216</v>
      </c>
      <c r="AJ159" s="47">
        <f t="shared" si="166"/>
        <v>23.759999999999998</v>
      </c>
      <c r="AK159" s="46" t="s">
        <v>400</v>
      </c>
      <c r="AL159" s="45"/>
      <c r="AM159" s="44">
        <f t="shared" si="161"/>
        <v>1608</v>
      </c>
      <c r="AN159" s="43">
        <f t="shared" si="119"/>
        <v>1929.6</v>
      </c>
      <c r="AO159" s="42">
        <f t="shared" si="141"/>
        <v>10720</v>
      </c>
      <c r="AP159" s="41">
        <f t="shared" si="120"/>
        <v>12864</v>
      </c>
      <c r="AQ159" s="108"/>
      <c r="AR159" s="108"/>
      <c r="AS159" s="108"/>
      <c r="AT159" s="66" t="str">
        <f t="shared" si="156"/>
        <v>207038</v>
      </c>
      <c r="AU159" s="66">
        <v>110</v>
      </c>
      <c r="AV159" s="40">
        <v>10720</v>
      </c>
      <c r="AW159" s="40">
        <f t="shared" si="157"/>
        <v>1608</v>
      </c>
    </row>
    <row r="160" spans="1:49" ht="15" customHeight="1" x14ac:dyDescent="0.3">
      <c r="A160" s="73" t="s">
        <v>1457</v>
      </c>
      <c r="B160" s="72" t="s">
        <v>391</v>
      </c>
      <c r="C160" s="74">
        <v>150</v>
      </c>
      <c r="D160" s="74">
        <v>1200</v>
      </c>
      <c r="E160" s="74">
        <v>600</v>
      </c>
      <c r="F160" s="72" t="str">
        <f t="shared" si="162"/>
        <v>1200x600x150</v>
      </c>
      <c r="G160" s="431" t="s">
        <v>402</v>
      </c>
      <c r="H160" s="442" t="s">
        <v>401</v>
      </c>
      <c r="I160" s="67" t="s">
        <v>109</v>
      </c>
      <c r="J160" s="65"/>
      <c r="K160" s="64" t="str">
        <f t="shared" si="185"/>
        <v>C</v>
      </c>
      <c r="L160" s="64" t="str">
        <f t="shared" si="185"/>
        <v>C</v>
      </c>
      <c r="M160" s="63"/>
      <c r="N160" s="62">
        <v>2</v>
      </c>
      <c r="O160" s="55">
        <f t="shared" si="159"/>
        <v>1.44</v>
      </c>
      <c r="P160" s="54">
        <f t="shared" si="160"/>
        <v>0.216</v>
      </c>
      <c r="Q160" s="53">
        <f t="shared" si="163"/>
        <v>23.759999999999998</v>
      </c>
      <c r="R160" s="57">
        <v>32</v>
      </c>
      <c r="S160" s="59">
        <v>4</v>
      </c>
      <c r="T160" s="171">
        <f>R160*N160</f>
        <v>64</v>
      </c>
      <c r="U160" s="55">
        <f>O160*R160</f>
        <v>46.08</v>
      </c>
      <c r="V160" s="54">
        <f>P160*R160</f>
        <v>6.9119999999999999</v>
      </c>
      <c r="W160" s="55">
        <f>AU160*V160</f>
        <v>760.31999999999994</v>
      </c>
      <c r="X160" s="55" t="s">
        <v>158</v>
      </c>
      <c r="Y160" s="58">
        <f>R160/S160*N160*C160+140</f>
        <v>2540</v>
      </c>
      <c r="Z160" s="155">
        <f>AA160*R160</f>
        <v>352</v>
      </c>
      <c r="AA160" s="59">
        <v>11</v>
      </c>
      <c r="AB160" s="55">
        <f t="shared" si="136"/>
        <v>506.88</v>
      </c>
      <c r="AC160" s="54">
        <f t="shared" si="137"/>
        <v>76.031999999999996</v>
      </c>
      <c r="AD160" s="53">
        <f t="shared" si="138"/>
        <v>8363.5199999999986</v>
      </c>
      <c r="AE160" s="154" t="s">
        <v>134</v>
      </c>
      <c r="AF160" s="51">
        <f t="shared" si="168"/>
        <v>12</v>
      </c>
      <c r="AG160" s="169" t="s">
        <v>137</v>
      </c>
      <c r="AH160" s="49">
        <f t="shared" si="164"/>
        <v>552.96</v>
      </c>
      <c r="AI160" s="48">
        <f t="shared" si="165"/>
        <v>82.944000000000003</v>
      </c>
      <c r="AJ160" s="47">
        <f t="shared" si="166"/>
        <v>9123.84</v>
      </c>
      <c r="AK160" s="46" t="s">
        <v>400</v>
      </c>
      <c r="AL160" s="45" t="s">
        <v>399</v>
      </c>
      <c r="AM160" s="44">
        <f t="shared" si="161"/>
        <v>1608</v>
      </c>
      <c r="AN160" s="43">
        <f t="shared" si="119"/>
        <v>1929.6</v>
      </c>
      <c r="AO160" s="42">
        <f t="shared" si="141"/>
        <v>10720</v>
      </c>
      <c r="AP160" s="41">
        <f t="shared" si="120"/>
        <v>12864</v>
      </c>
      <c r="AQ160" s="108"/>
      <c r="AR160" s="108"/>
      <c r="AS160" s="108"/>
      <c r="AT160" s="66" t="str">
        <f t="shared" si="156"/>
        <v>257934</v>
      </c>
      <c r="AU160" s="66">
        <v>110</v>
      </c>
      <c r="AV160" s="40">
        <v>10720</v>
      </c>
      <c r="AW160" s="40">
        <f t="shared" si="157"/>
        <v>1608</v>
      </c>
    </row>
    <row r="161" spans="1:50" ht="15" customHeight="1" x14ac:dyDescent="0.3">
      <c r="A161" s="73" t="s">
        <v>1457</v>
      </c>
      <c r="B161" s="72" t="s">
        <v>391</v>
      </c>
      <c r="C161" s="71">
        <v>160</v>
      </c>
      <c r="D161" s="71">
        <v>1000</v>
      </c>
      <c r="E161" s="71">
        <v>600</v>
      </c>
      <c r="F161" s="70" t="str">
        <f t="shared" ref="F161:F162" si="197">D161&amp;"x"&amp;E161&amp;"x"&amp;C161</f>
        <v>1000x600x160</v>
      </c>
      <c r="G161" s="432" t="s">
        <v>1715</v>
      </c>
      <c r="H161" s="442" t="s">
        <v>1709</v>
      </c>
      <c r="I161" s="67" t="s">
        <v>1</v>
      </c>
      <c r="J161" s="65" t="s">
        <v>1757</v>
      </c>
      <c r="K161" s="64" t="s">
        <v>1757</v>
      </c>
      <c r="L161" s="64" t="s">
        <v>1757</v>
      </c>
      <c r="M161" s="63" t="s">
        <v>1757</v>
      </c>
      <c r="N161" s="62">
        <v>2</v>
      </c>
      <c r="O161" s="55">
        <f t="shared" si="159"/>
        <v>1.2</v>
      </c>
      <c r="P161" s="54">
        <f t="shared" si="160"/>
        <v>0.192</v>
      </c>
      <c r="Q161" s="53">
        <f t="shared" ref="Q161:Q162" si="198">P161*AU161</f>
        <v>21.12</v>
      </c>
      <c r="R161" s="161"/>
      <c r="S161" s="59"/>
      <c r="T161" s="160"/>
      <c r="U161" s="55"/>
      <c r="V161" s="54"/>
      <c r="W161" s="55"/>
      <c r="X161" s="55"/>
      <c r="Y161" s="58"/>
      <c r="Z161" s="155">
        <v>416</v>
      </c>
      <c r="AA161" s="56" t="s">
        <v>3</v>
      </c>
      <c r="AB161" s="55">
        <f t="shared" si="136"/>
        <v>499.2</v>
      </c>
      <c r="AC161" s="54">
        <f t="shared" si="137"/>
        <v>79.872</v>
      </c>
      <c r="AD161" s="53">
        <f t="shared" si="138"/>
        <v>8785.92</v>
      </c>
      <c r="AE161" s="154" t="s">
        <v>134</v>
      </c>
      <c r="AF161" s="51">
        <f t="shared" ref="AF161:AF162" si="199">IF(LEFT(AE161,1)="A",1,IF(AG161="пач.",IF(AE161="B",ROUNDUP(6000/Q161,0),ROUNDUP(9000/Q161,0)),IF(AE161="B",ROUNDUP(6000/W161,0),ROUNDUP(9000/W161,0))))</f>
        <v>427</v>
      </c>
      <c r="AG161" s="50" t="s">
        <v>1</v>
      </c>
      <c r="AH161" s="49">
        <f t="shared" ref="AH161:AH162" si="200">IF(AG161="пач.",AF161*O161,AF161*U161)</f>
        <v>512.4</v>
      </c>
      <c r="AI161" s="48">
        <f t="shared" ref="AI161:AI162" si="201">IF(AG161="пач.",AF161*P161,AF161*V161)</f>
        <v>81.983999999999995</v>
      </c>
      <c r="AJ161" s="47">
        <f t="shared" ref="AJ161:AJ162" si="202">IF(AG161="пач.",AF161*Q161,AF161*W161)</f>
        <v>9018.24</v>
      </c>
      <c r="AK161" s="46" t="s">
        <v>1749</v>
      </c>
      <c r="AL161" s="45"/>
      <c r="AM161" s="44">
        <f t="shared" si="161"/>
        <v>1715.2</v>
      </c>
      <c r="AN161" s="43">
        <f t="shared" si="119"/>
        <v>2058.2399999999998</v>
      </c>
      <c r="AO161" s="42">
        <f t="shared" ref="AO161:AO162" si="203">ROUND(AV161*(1-$AP$10),2)</f>
        <v>10720</v>
      </c>
      <c r="AP161" s="41">
        <f t="shared" si="120"/>
        <v>12864</v>
      </c>
      <c r="AQ161" s="108"/>
      <c r="AR161" s="108"/>
      <c r="AS161" s="108"/>
      <c r="AT161" s="66" t="str">
        <f t="shared" si="156"/>
        <v>195964</v>
      </c>
      <c r="AU161" s="66">
        <v>110</v>
      </c>
      <c r="AV161" s="40">
        <v>10720</v>
      </c>
      <c r="AW161" s="40">
        <f t="shared" si="157"/>
        <v>1715.2</v>
      </c>
    </row>
    <row r="162" spans="1:50" ht="15" customHeight="1" x14ac:dyDescent="0.3">
      <c r="A162" s="73" t="s">
        <v>1457</v>
      </c>
      <c r="B162" s="72" t="s">
        <v>391</v>
      </c>
      <c r="C162" s="74">
        <v>160</v>
      </c>
      <c r="D162" s="71">
        <v>1200</v>
      </c>
      <c r="E162" s="71">
        <v>600</v>
      </c>
      <c r="F162" s="70" t="str">
        <f t="shared" si="197"/>
        <v>1200x600x160</v>
      </c>
      <c r="G162" s="432" t="s">
        <v>1716</v>
      </c>
      <c r="H162" s="442" t="s">
        <v>1710</v>
      </c>
      <c r="I162" s="67" t="s">
        <v>1</v>
      </c>
      <c r="J162" s="65"/>
      <c r="K162" s="64" t="s">
        <v>1757</v>
      </c>
      <c r="L162" s="64" t="s">
        <v>1757</v>
      </c>
      <c r="M162" s="63"/>
      <c r="N162" s="62">
        <v>2</v>
      </c>
      <c r="O162" s="55">
        <f t="shared" si="159"/>
        <v>1.44</v>
      </c>
      <c r="P162" s="54">
        <f t="shared" si="160"/>
        <v>0.23039999999999997</v>
      </c>
      <c r="Q162" s="53">
        <f t="shared" si="198"/>
        <v>25.343999999999998</v>
      </c>
      <c r="R162" s="161"/>
      <c r="S162" s="59"/>
      <c r="T162" s="160"/>
      <c r="U162" s="55"/>
      <c r="V162" s="54"/>
      <c r="W162" s="55"/>
      <c r="X162" s="55"/>
      <c r="Y162" s="58"/>
      <c r="Z162" s="155">
        <v>352</v>
      </c>
      <c r="AA162" s="56" t="s">
        <v>3</v>
      </c>
      <c r="AB162" s="55">
        <f t="shared" si="136"/>
        <v>506.88</v>
      </c>
      <c r="AC162" s="54">
        <f t="shared" si="137"/>
        <v>81.100799999999992</v>
      </c>
      <c r="AD162" s="53">
        <f t="shared" si="138"/>
        <v>8921.0879999999997</v>
      </c>
      <c r="AE162" s="154" t="s">
        <v>134</v>
      </c>
      <c r="AF162" s="51">
        <f t="shared" si="199"/>
        <v>356</v>
      </c>
      <c r="AG162" s="50" t="s">
        <v>1</v>
      </c>
      <c r="AH162" s="49">
        <f t="shared" si="200"/>
        <v>512.64</v>
      </c>
      <c r="AI162" s="48">
        <f t="shared" si="201"/>
        <v>82.02239999999999</v>
      </c>
      <c r="AJ162" s="47">
        <f t="shared" si="202"/>
        <v>9022.4639999999999</v>
      </c>
      <c r="AK162" s="46" t="s">
        <v>1750</v>
      </c>
      <c r="AL162" s="45"/>
      <c r="AM162" s="44">
        <f t="shared" si="161"/>
        <v>1715.2</v>
      </c>
      <c r="AN162" s="43">
        <f t="shared" si="119"/>
        <v>2058.2399999999998</v>
      </c>
      <c r="AO162" s="42">
        <f t="shared" si="203"/>
        <v>10720</v>
      </c>
      <c r="AP162" s="41">
        <f t="shared" si="120"/>
        <v>12864</v>
      </c>
      <c r="AQ162" s="108"/>
      <c r="AR162" s="108"/>
      <c r="AS162" s="108"/>
      <c r="AT162" s="66" t="str">
        <f t="shared" si="156"/>
        <v>207043</v>
      </c>
      <c r="AU162" s="66">
        <v>110</v>
      </c>
      <c r="AV162" s="40">
        <v>10720</v>
      </c>
      <c r="AW162" s="40">
        <f t="shared" si="157"/>
        <v>1715.2</v>
      </c>
    </row>
    <row r="163" spans="1:50" ht="15" customHeight="1" x14ac:dyDescent="0.3">
      <c r="A163" s="73" t="s">
        <v>1457</v>
      </c>
      <c r="B163" s="72" t="s">
        <v>391</v>
      </c>
      <c r="C163" s="71">
        <v>180</v>
      </c>
      <c r="D163" s="71">
        <v>1000</v>
      </c>
      <c r="E163" s="71">
        <v>600</v>
      </c>
      <c r="F163" s="70" t="str">
        <f t="shared" si="162"/>
        <v>1000x600x180</v>
      </c>
      <c r="G163" s="431" t="s">
        <v>398</v>
      </c>
      <c r="H163" s="442" t="s">
        <v>1675</v>
      </c>
      <c r="I163" s="67" t="s">
        <v>1</v>
      </c>
      <c r="J163" s="65" t="str">
        <f t="shared" ref="J163" si="204">$AE163</f>
        <v>C</v>
      </c>
      <c r="K163" s="64"/>
      <c r="L163" s="64" t="str">
        <f t="shared" ref="L163:M166" si="205">$AE163</f>
        <v>C</v>
      </c>
      <c r="M163" s="63" t="str">
        <f t="shared" si="205"/>
        <v>C</v>
      </c>
      <c r="N163" s="62">
        <v>2</v>
      </c>
      <c r="O163" s="55">
        <f t="shared" si="159"/>
        <v>1.2</v>
      </c>
      <c r="P163" s="54">
        <f t="shared" si="160"/>
        <v>0.216</v>
      </c>
      <c r="Q163" s="53">
        <f t="shared" si="163"/>
        <v>23.759999999999998</v>
      </c>
      <c r="R163" s="161"/>
      <c r="S163" s="59"/>
      <c r="T163" s="160"/>
      <c r="U163" s="158"/>
      <c r="V163" s="159"/>
      <c r="W163" s="158"/>
      <c r="X163" s="158"/>
      <c r="Y163" s="157"/>
      <c r="Z163" s="57">
        <v>364</v>
      </c>
      <c r="AA163" s="56" t="s">
        <v>3</v>
      </c>
      <c r="AB163" s="55">
        <f t="shared" ref="AB163:AB164" si="206">IF($AA163="--",$Z163*O163,$AA163*U163)</f>
        <v>436.8</v>
      </c>
      <c r="AC163" s="54">
        <f t="shared" ref="AC163:AC164" si="207">IF($AA163="--",$Z163*P163,$AA163*V163)</f>
        <v>78.623999999999995</v>
      </c>
      <c r="AD163" s="53">
        <f t="shared" ref="AD163:AD164" si="208">IF($AA163="--",$Z163*Q163,$AA163*W163)</f>
        <v>8648.64</v>
      </c>
      <c r="AE163" s="154" t="s">
        <v>134</v>
      </c>
      <c r="AF163" s="51">
        <f t="shared" si="168"/>
        <v>379</v>
      </c>
      <c r="AG163" s="50" t="s">
        <v>1</v>
      </c>
      <c r="AH163" s="49">
        <f t="shared" si="164"/>
        <v>454.8</v>
      </c>
      <c r="AI163" s="48">
        <f t="shared" si="165"/>
        <v>81.864000000000004</v>
      </c>
      <c r="AJ163" s="47">
        <f t="shared" si="166"/>
        <v>9005.0399999999991</v>
      </c>
      <c r="AK163" s="46" t="s">
        <v>397</v>
      </c>
      <c r="AL163" s="45"/>
      <c r="AM163" s="44">
        <f t="shared" si="161"/>
        <v>1929.6</v>
      </c>
      <c r="AN163" s="43">
        <f t="shared" ref="AN163:AN164" si="209">ROUND(AM163*1.2,2)</f>
        <v>2315.52</v>
      </c>
      <c r="AO163" s="42">
        <f t="shared" si="141"/>
        <v>10720</v>
      </c>
      <c r="AP163" s="41">
        <f t="shared" ref="AP163:AP164" si="210">ROUND(AO163*1.2,2)</f>
        <v>12864</v>
      </c>
      <c r="AQ163" s="108"/>
      <c r="AR163" s="108"/>
      <c r="AS163" s="108"/>
      <c r="AT163" s="66" t="str">
        <f t="shared" si="156"/>
        <v>201094</v>
      </c>
      <c r="AU163" s="66">
        <v>110</v>
      </c>
      <c r="AV163" s="40">
        <v>10720</v>
      </c>
      <c r="AW163" s="40">
        <f t="shared" si="157"/>
        <v>1929.6</v>
      </c>
    </row>
    <row r="164" spans="1:50" ht="15" customHeight="1" x14ac:dyDescent="0.3">
      <c r="A164" s="73" t="s">
        <v>1457</v>
      </c>
      <c r="B164" s="72" t="s">
        <v>391</v>
      </c>
      <c r="C164" s="74">
        <v>180</v>
      </c>
      <c r="D164" s="71">
        <v>1200</v>
      </c>
      <c r="E164" s="71">
        <v>600</v>
      </c>
      <c r="F164" s="70" t="str">
        <f t="shared" si="162"/>
        <v>1200x600x180</v>
      </c>
      <c r="G164" s="431" t="s">
        <v>396</v>
      </c>
      <c r="H164" s="442" t="s">
        <v>1676</v>
      </c>
      <c r="I164" s="67" t="s">
        <v>1</v>
      </c>
      <c r="J164" s="65"/>
      <c r="K164" s="64"/>
      <c r="L164" s="64" t="str">
        <f t="shared" si="205"/>
        <v>C</v>
      </c>
      <c r="M164" s="63"/>
      <c r="N164" s="62">
        <v>1</v>
      </c>
      <c r="O164" s="55">
        <f t="shared" si="159"/>
        <v>0.72</v>
      </c>
      <c r="P164" s="54">
        <f t="shared" si="160"/>
        <v>0.12959999999999999</v>
      </c>
      <c r="Q164" s="53">
        <f t="shared" si="163"/>
        <v>14.255999999999998</v>
      </c>
      <c r="R164" s="161"/>
      <c r="S164" s="59"/>
      <c r="T164" s="160"/>
      <c r="U164" s="158"/>
      <c r="V164" s="159"/>
      <c r="W164" s="158"/>
      <c r="X164" s="158"/>
      <c r="Y164" s="157"/>
      <c r="Z164" s="57">
        <v>630</v>
      </c>
      <c r="AA164" s="56" t="s">
        <v>3</v>
      </c>
      <c r="AB164" s="55">
        <f t="shared" si="206"/>
        <v>453.59999999999997</v>
      </c>
      <c r="AC164" s="54">
        <f t="shared" si="207"/>
        <v>81.647999999999996</v>
      </c>
      <c r="AD164" s="53">
        <f t="shared" si="208"/>
        <v>8981.2799999999988</v>
      </c>
      <c r="AE164" s="154" t="s">
        <v>134</v>
      </c>
      <c r="AF164" s="51">
        <f t="shared" si="168"/>
        <v>632</v>
      </c>
      <c r="AG164" s="50" t="s">
        <v>1</v>
      </c>
      <c r="AH164" s="49">
        <f t="shared" si="164"/>
        <v>455.03999999999996</v>
      </c>
      <c r="AI164" s="48">
        <f t="shared" si="165"/>
        <v>81.907199999999989</v>
      </c>
      <c r="AJ164" s="47">
        <f t="shared" si="166"/>
        <v>9009.7919999999995</v>
      </c>
      <c r="AK164" s="46" t="s">
        <v>395</v>
      </c>
      <c r="AL164" s="45"/>
      <c r="AM164" s="44">
        <f t="shared" si="161"/>
        <v>1929.6</v>
      </c>
      <c r="AN164" s="43">
        <f t="shared" si="209"/>
        <v>2315.52</v>
      </c>
      <c r="AO164" s="42">
        <f t="shared" si="141"/>
        <v>10720</v>
      </c>
      <c r="AP164" s="41">
        <f t="shared" si="210"/>
        <v>12864</v>
      </c>
      <c r="AQ164" s="108"/>
      <c r="AR164" s="108"/>
      <c r="AS164" s="108"/>
      <c r="AT164" s="66" t="str">
        <f t="shared" si="156"/>
        <v>207122</v>
      </c>
      <c r="AU164" s="66">
        <v>110</v>
      </c>
      <c r="AV164" s="40">
        <v>10720</v>
      </c>
      <c r="AW164" s="40">
        <f t="shared" si="157"/>
        <v>1929.6</v>
      </c>
    </row>
    <row r="165" spans="1:50" ht="15" customHeight="1" x14ac:dyDescent="0.3">
      <c r="A165" s="73" t="s">
        <v>1457</v>
      </c>
      <c r="B165" s="72" t="s">
        <v>391</v>
      </c>
      <c r="C165" s="71">
        <v>200</v>
      </c>
      <c r="D165" s="71">
        <v>1000</v>
      </c>
      <c r="E165" s="71">
        <v>600</v>
      </c>
      <c r="F165" s="70" t="str">
        <f t="shared" si="162"/>
        <v>1000x600x200</v>
      </c>
      <c r="G165" s="431" t="s">
        <v>394</v>
      </c>
      <c r="H165" s="442" t="s">
        <v>393</v>
      </c>
      <c r="I165" s="67" t="s">
        <v>1</v>
      </c>
      <c r="J165" s="65"/>
      <c r="K165" s="64"/>
      <c r="L165" s="64" t="str">
        <f t="shared" si="205"/>
        <v>C</v>
      </c>
      <c r="M165" s="63" t="str">
        <f t="shared" si="205"/>
        <v>C</v>
      </c>
      <c r="N165" s="62">
        <v>2</v>
      </c>
      <c r="O165" s="55">
        <f t="shared" si="159"/>
        <v>1.2</v>
      </c>
      <c r="P165" s="54">
        <f t="shared" si="160"/>
        <v>0.24</v>
      </c>
      <c r="Q165" s="53">
        <f t="shared" si="163"/>
        <v>26.4</v>
      </c>
      <c r="R165" s="161"/>
      <c r="S165" s="59"/>
      <c r="T165" s="160"/>
      <c r="U165" s="158"/>
      <c r="V165" s="159"/>
      <c r="W165" s="158"/>
      <c r="X165" s="158"/>
      <c r="Y165" s="157"/>
      <c r="Z165" s="57">
        <v>338</v>
      </c>
      <c r="AA165" s="56" t="s">
        <v>3</v>
      </c>
      <c r="AB165" s="55">
        <f t="shared" ref="AB165:AB180" si="211">IF($AA165="--",$Z165*O165,$AA165*U165)</f>
        <v>405.59999999999997</v>
      </c>
      <c r="AC165" s="54">
        <f t="shared" ref="AC165:AC180" si="212">IF($AA165="--",$Z165*P165,$AA165*V165)</f>
        <v>81.11999999999999</v>
      </c>
      <c r="AD165" s="53">
        <f t="shared" ref="AD165:AD180" si="213">IF($AA165="--",$Z165*Q165,$AA165*W165)</f>
        <v>8923.1999999999989</v>
      </c>
      <c r="AE165" s="154" t="s">
        <v>134</v>
      </c>
      <c r="AF165" s="51">
        <f t="shared" si="168"/>
        <v>341</v>
      </c>
      <c r="AG165" s="50" t="s">
        <v>1</v>
      </c>
      <c r="AH165" s="49">
        <f t="shared" si="164"/>
        <v>409.2</v>
      </c>
      <c r="AI165" s="48">
        <f t="shared" si="165"/>
        <v>81.84</v>
      </c>
      <c r="AJ165" s="47">
        <f t="shared" si="166"/>
        <v>9002.4</v>
      </c>
      <c r="AK165" s="46" t="s">
        <v>392</v>
      </c>
      <c r="AL165" s="45"/>
      <c r="AM165" s="44">
        <f t="shared" si="161"/>
        <v>2144</v>
      </c>
      <c r="AN165" s="43">
        <f t="shared" si="119"/>
        <v>2572.8000000000002</v>
      </c>
      <c r="AO165" s="42">
        <f t="shared" si="141"/>
        <v>10720</v>
      </c>
      <c r="AP165" s="41">
        <f t="shared" si="120"/>
        <v>12864</v>
      </c>
      <c r="AQ165" s="108"/>
      <c r="AR165" s="108"/>
      <c r="AS165" s="108"/>
      <c r="AT165" s="66" t="str">
        <f t="shared" si="156"/>
        <v>265466</v>
      </c>
      <c r="AU165" s="66">
        <v>110</v>
      </c>
      <c r="AV165" s="40">
        <v>10720</v>
      </c>
      <c r="AW165" s="40">
        <f t="shared" si="157"/>
        <v>2144</v>
      </c>
    </row>
    <row r="166" spans="1:50" ht="15" customHeight="1" x14ac:dyDescent="0.3">
      <c r="A166" s="73" t="s">
        <v>1457</v>
      </c>
      <c r="B166" s="72" t="s">
        <v>391</v>
      </c>
      <c r="C166" s="74">
        <v>200</v>
      </c>
      <c r="D166" s="71">
        <v>1200</v>
      </c>
      <c r="E166" s="71">
        <v>600</v>
      </c>
      <c r="F166" s="70" t="str">
        <f t="shared" si="162"/>
        <v>1200x600x200</v>
      </c>
      <c r="G166" s="431" t="s">
        <v>389</v>
      </c>
      <c r="H166" s="442" t="s">
        <v>388</v>
      </c>
      <c r="I166" s="67" t="s">
        <v>1</v>
      </c>
      <c r="J166" s="65"/>
      <c r="K166" s="64"/>
      <c r="L166" s="64" t="str">
        <f t="shared" si="205"/>
        <v>C</v>
      </c>
      <c r="M166" s="63"/>
      <c r="N166" s="62">
        <v>1</v>
      </c>
      <c r="O166" s="55">
        <f t="shared" si="159"/>
        <v>0.72</v>
      </c>
      <c r="P166" s="54">
        <f t="shared" si="160"/>
        <v>0.14399999999999999</v>
      </c>
      <c r="Q166" s="53">
        <f t="shared" si="163"/>
        <v>15.839999999999998</v>
      </c>
      <c r="R166" s="161"/>
      <c r="S166" s="59"/>
      <c r="T166" s="160"/>
      <c r="U166" s="158"/>
      <c r="V166" s="159"/>
      <c r="W166" s="158"/>
      <c r="X166" s="158"/>
      <c r="Y166" s="157"/>
      <c r="Z166" s="57">
        <v>572</v>
      </c>
      <c r="AA166" s="56" t="s">
        <v>3</v>
      </c>
      <c r="AB166" s="55">
        <f t="shared" si="211"/>
        <v>411.84</v>
      </c>
      <c r="AC166" s="54">
        <f t="shared" si="212"/>
        <v>82.367999999999995</v>
      </c>
      <c r="AD166" s="53">
        <f t="shared" si="213"/>
        <v>9060.48</v>
      </c>
      <c r="AE166" s="154" t="s">
        <v>134</v>
      </c>
      <c r="AF166" s="51">
        <f t="shared" si="168"/>
        <v>569</v>
      </c>
      <c r="AG166" s="50" t="s">
        <v>1</v>
      </c>
      <c r="AH166" s="49">
        <f t="shared" si="164"/>
        <v>409.68</v>
      </c>
      <c r="AI166" s="48">
        <f t="shared" si="165"/>
        <v>81.935999999999993</v>
      </c>
      <c r="AJ166" s="47">
        <f t="shared" si="166"/>
        <v>9012.9599999999991</v>
      </c>
      <c r="AK166" s="46" t="s">
        <v>387</v>
      </c>
      <c r="AL166" s="45"/>
      <c r="AM166" s="44">
        <f t="shared" si="161"/>
        <v>2144</v>
      </c>
      <c r="AN166" s="43">
        <f t="shared" si="119"/>
        <v>2572.8000000000002</v>
      </c>
      <c r="AO166" s="42">
        <f t="shared" si="141"/>
        <v>10720</v>
      </c>
      <c r="AP166" s="41">
        <f t="shared" si="120"/>
        <v>12864</v>
      </c>
      <c r="AQ166" s="108"/>
      <c r="AR166" s="108"/>
      <c r="AS166" s="108"/>
      <c r="AT166" s="66" t="str">
        <f t="shared" si="156"/>
        <v>207126</v>
      </c>
      <c r="AU166" s="66">
        <v>110</v>
      </c>
      <c r="AV166" s="40">
        <v>10720</v>
      </c>
      <c r="AW166" s="40">
        <f t="shared" si="157"/>
        <v>2144</v>
      </c>
    </row>
    <row r="167" spans="1:50" ht="15" customHeight="1" x14ac:dyDescent="0.3">
      <c r="A167" s="73" t="s">
        <v>1457</v>
      </c>
      <c r="B167" s="70" t="s">
        <v>1431</v>
      </c>
      <c r="C167" s="70">
        <v>50</v>
      </c>
      <c r="D167" s="71">
        <v>1000</v>
      </c>
      <c r="E167" s="71">
        <v>600</v>
      </c>
      <c r="F167" s="70" t="str">
        <f t="shared" si="162"/>
        <v>1000x600x50</v>
      </c>
      <c r="G167" s="431" t="s">
        <v>1476</v>
      </c>
      <c r="H167" s="442" t="s">
        <v>1650</v>
      </c>
      <c r="I167" s="67" t="s">
        <v>1</v>
      </c>
      <c r="J167" s="65" t="str">
        <f t="shared" ref="J167:M169" si="214">$AE167</f>
        <v>B</v>
      </c>
      <c r="K167" s="64" t="str">
        <f t="shared" si="214"/>
        <v>B</v>
      </c>
      <c r="L167" s="64" t="str">
        <f t="shared" si="214"/>
        <v>B</v>
      </c>
      <c r="M167" s="63" t="str">
        <f t="shared" si="214"/>
        <v>B</v>
      </c>
      <c r="N167" s="62">
        <v>6</v>
      </c>
      <c r="O167" s="55">
        <f t="shared" si="159"/>
        <v>3.6</v>
      </c>
      <c r="P167" s="54">
        <f t="shared" si="160"/>
        <v>0.18</v>
      </c>
      <c r="Q167" s="53">
        <f t="shared" si="163"/>
        <v>19.8</v>
      </c>
      <c r="R167" s="161"/>
      <c r="S167" s="59"/>
      <c r="T167" s="160"/>
      <c r="U167" s="158"/>
      <c r="V167" s="159"/>
      <c r="W167" s="158"/>
      <c r="X167" s="158"/>
      <c r="Y167" s="157"/>
      <c r="Z167" s="57">
        <v>416</v>
      </c>
      <c r="AA167" s="56" t="s">
        <v>3</v>
      </c>
      <c r="AB167" s="55">
        <f t="shared" si="211"/>
        <v>1497.6000000000001</v>
      </c>
      <c r="AC167" s="54">
        <f t="shared" si="212"/>
        <v>74.88</v>
      </c>
      <c r="AD167" s="53">
        <f t="shared" si="213"/>
        <v>8236.8000000000011</v>
      </c>
      <c r="AE167" s="406" t="s">
        <v>205</v>
      </c>
      <c r="AF167" s="51">
        <f t="shared" si="168"/>
        <v>304</v>
      </c>
      <c r="AG167" s="50" t="s">
        <v>1</v>
      </c>
      <c r="AH167" s="49">
        <f t="shared" si="164"/>
        <v>1094.4000000000001</v>
      </c>
      <c r="AI167" s="48">
        <f t="shared" si="165"/>
        <v>54.72</v>
      </c>
      <c r="AJ167" s="47">
        <f t="shared" si="166"/>
        <v>6019.2</v>
      </c>
      <c r="AK167" s="348" t="s">
        <v>1441</v>
      </c>
      <c r="AL167" s="45"/>
      <c r="AM167" s="44">
        <f t="shared" si="161"/>
        <v>482</v>
      </c>
      <c r="AN167" s="43">
        <f t="shared" si="119"/>
        <v>578.4</v>
      </c>
      <c r="AO167" s="42">
        <f t="shared" si="141"/>
        <v>9640</v>
      </c>
      <c r="AP167" s="41">
        <f t="shared" si="120"/>
        <v>11568</v>
      </c>
      <c r="AQ167" s="108"/>
      <c r="AR167" s="108"/>
      <c r="AS167" s="108"/>
      <c r="AT167" s="66" t="str">
        <f t="shared" si="156"/>
        <v>293827</v>
      </c>
      <c r="AU167" s="66">
        <v>110</v>
      </c>
      <c r="AV167" s="40">
        <v>9640</v>
      </c>
      <c r="AW167" s="40">
        <f t="shared" si="157"/>
        <v>482</v>
      </c>
    </row>
    <row r="168" spans="1:50" ht="15" customHeight="1" x14ac:dyDescent="0.3">
      <c r="A168" s="73" t="s">
        <v>1457</v>
      </c>
      <c r="B168" s="72" t="s">
        <v>1431</v>
      </c>
      <c r="C168" s="71">
        <v>100</v>
      </c>
      <c r="D168" s="74">
        <v>1000</v>
      </c>
      <c r="E168" s="74">
        <v>600</v>
      </c>
      <c r="F168" s="70" t="str">
        <f t="shared" ref="F168" si="215">D168&amp;"x"&amp;E168&amp;"x"&amp;C168</f>
        <v>1000x600x100</v>
      </c>
      <c r="G168" s="431" t="s">
        <v>1438</v>
      </c>
      <c r="H168" s="442" t="s">
        <v>1436</v>
      </c>
      <c r="I168" s="67" t="s">
        <v>1</v>
      </c>
      <c r="J168" s="65" t="str">
        <f t="shared" si="214"/>
        <v>B</v>
      </c>
      <c r="K168" s="64" t="str">
        <f t="shared" si="214"/>
        <v>B</v>
      </c>
      <c r="L168" s="64" t="str">
        <f t="shared" si="214"/>
        <v>B</v>
      </c>
      <c r="M168" s="63" t="str">
        <f t="shared" si="214"/>
        <v>B</v>
      </c>
      <c r="N168" s="62">
        <v>3</v>
      </c>
      <c r="O168" s="55">
        <f t="shared" si="159"/>
        <v>1.8</v>
      </c>
      <c r="P168" s="54">
        <f t="shared" si="160"/>
        <v>0.18</v>
      </c>
      <c r="Q168" s="53">
        <f t="shared" ref="Q168" si="216">P168*AU168</f>
        <v>17.099999999999998</v>
      </c>
      <c r="R168" s="161"/>
      <c r="S168" s="59"/>
      <c r="T168" s="160"/>
      <c r="U168" s="158"/>
      <c r="V168" s="159"/>
      <c r="W168" s="158"/>
      <c r="X168" s="158"/>
      <c r="Y168" s="157"/>
      <c r="Z168" s="57">
        <v>416</v>
      </c>
      <c r="AA168" s="56" t="s">
        <v>3</v>
      </c>
      <c r="AB168" s="55">
        <f t="shared" ref="AB168:AB170" si="217">IF($AA168="--",$Z168*O168,$AA168*U168)</f>
        <v>748.80000000000007</v>
      </c>
      <c r="AC168" s="54">
        <f t="shared" ref="AC168:AC170" si="218">IF($AA168="--",$Z168*P168,$AA168*V168)</f>
        <v>74.88</v>
      </c>
      <c r="AD168" s="53">
        <f t="shared" ref="AD168:AD170" si="219">IF($AA168="--",$Z168*Q168,$AA168*W168)</f>
        <v>7113.5999999999995</v>
      </c>
      <c r="AE168" s="420" t="s">
        <v>205</v>
      </c>
      <c r="AF168" s="51">
        <f t="shared" ref="AF168" si="220">IF(LEFT(AE168,1)="A",1,IF(AG168="пач.",IF(AE168="B",ROUNDUP(6000/Q168,0),ROUNDUP(9000/Q168,0)),IF(AE168="B",ROUNDUP(6000/W168,0),ROUNDUP(9000/W168,0))))</f>
        <v>351</v>
      </c>
      <c r="AG168" s="50" t="s">
        <v>1</v>
      </c>
      <c r="AH168" s="49">
        <f t="shared" ref="AH168" si="221">IF(AG168="пач.",AF168*O168,AF168*U168)</f>
        <v>631.80000000000007</v>
      </c>
      <c r="AI168" s="48">
        <f t="shared" ref="AI168" si="222">IF(AG168="пач.",AF168*P168,AF168*V168)</f>
        <v>63.18</v>
      </c>
      <c r="AJ168" s="47">
        <f t="shared" ref="AJ168" si="223">IF(AG168="пач.",AF168*Q168,AF168*W168)</f>
        <v>6002.0999999999995</v>
      </c>
      <c r="AK168" s="348" t="s">
        <v>1739</v>
      </c>
      <c r="AL168" s="45"/>
      <c r="AM168" s="44">
        <f t="shared" si="161"/>
        <v>964</v>
      </c>
      <c r="AN168" s="43">
        <f t="shared" ref="AN168" si="224">ROUND(AM168*1.2,2)</f>
        <v>1156.8</v>
      </c>
      <c r="AO168" s="42">
        <f t="shared" ref="AO168" si="225">ROUND(AV168*(1-$AP$10),2)</f>
        <v>9640</v>
      </c>
      <c r="AP168" s="41">
        <f t="shared" ref="AP168" si="226">ROUND(AO168*1.2,2)</f>
        <v>11568</v>
      </c>
      <c r="AQ168" s="108"/>
      <c r="AR168" s="108"/>
      <c r="AS168" s="108"/>
      <c r="AT168" s="66" t="str">
        <f t="shared" si="156"/>
        <v>288760</v>
      </c>
      <c r="AU168" s="66">
        <v>95</v>
      </c>
      <c r="AV168" s="40">
        <v>9640</v>
      </c>
      <c r="AW168" s="40">
        <f t="shared" si="157"/>
        <v>964</v>
      </c>
    </row>
    <row r="169" spans="1:50" ht="15" customHeight="1" x14ac:dyDescent="0.3">
      <c r="A169" s="73" t="s">
        <v>1457</v>
      </c>
      <c r="B169" s="72" t="s">
        <v>1431</v>
      </c>
      <c r="C169" s="74">
        <v>100</v>
      </c>
      <c r="D169" s="74">
        <v>1000</v>
      </c>
      <c r="E169" s="74">
        <v>600</v>
      </c>
      <c r="F169" s="72" t="str">
        <f t="shared" si="162"/>
        <v>1000x600x100</v>
      </c>
      <c r="G169" s="432" t="s">
        <v>1717</v>
      </c>
      <c r="H169" s="442" t="s">
        <v>1718</v>
      </c>
      <c r="I169" s="67" t="s">
        <v>109</v>
      </c>
      <c r="J169" s="65" t="str">
        <f t="shared" si="214"/>
        <v>C</v>
      </c>
      <c r="K169" s="64"/>
      <c r="L169" s="64"/>
      <c r="M169" s="63"/>
      <c r="N169" s="62">
        <v>3</v>
      </c>
      <c r="O169" s="55">
        <f t="shared" si="159"/>
        <v>1.8</v>
      </c>
      <c r="P169" s="54">
        <f t="shared" si="160"/>
        <v>0.18</v>
      </c>
      <c r="Q169" s="53">
        <f t="shared" si="163"/>
        <v>17.099999999999998</v>
      </c>
      <c r="R169" s="57">
        <v>16</v>
      </c>
      <c r="S169" s="59">
        <v>2</v>
      </c>
      <c r="T169" s="171">
        <f>R169*N169</f>
        <v>48</v>
      </c>
      <c r="U169" s="55">
        <f>O169*R169</f>
        <v>28.8</v>
      </c>
      <c r="V169" s="54">
        <f>P169*R169</f>
        <v>2.88</v>
      </c>
      <c r="W169" s="55">
        <f>AU169*V169</f>
        <v>273.59999999999997</v>
      </c>
      <c r="X169" s="55" t="s">
        <v>381</v>
      </c>
      <c r="Y169" s="170">
        <f>R169/S169*N169*C169+140</f>
        <v>2540</v>
      </c>
      <c r="Z169" s="155">
        <f>AA169*R169</f>
        <v>416</v>
      </c>
      <c r="AA169" s="59">
        <v>26</v>
      </c>
      <c r="AB169" s="55">
        <f t="shared" si="217"/>
        <v>748.80000000000007</v>
      </c>
      <c r="AC169" s="54">
        <f t="shared" si="218"/>
        <v>74.88</v>
      </c>
      <c r="AD169" s="53">
        <f t="shared" si="219"/>
        <v>7113.5999999999995</v>
      </c>
      <c r="AE169" s="154" t="s">
        <v>134</v>
      </c>
      <c r="AF169" s="51">
        <f t="shared" si="168"/>
        <v>33</v>
      </c>
      <c r="AG169" s="50" t="s">
        <v>137</v>
      </c>
      <c r="AH169" s="49">
        <f t="shared" si="164"/>
        <v>950.4</v>
      </c>
      <c r="AI169" s="48">
        <f t="shared" si="165"/>
        <v>95.039999999999992</v>
      </c>
      <c r="AJ169" s="47">
        <f t="shared" si="166"/>
        <v>9028.7999999999993</v>
      </c>
      <c r="AK169" s="348" t="s">
        <v>1739</v>
      </c>
      <c r="AL169" s="45" t="s">
        <v>1740</v>
      </c>
      <c r="AM169" s="44">
        <f t="shared" si="161"/>
        <v>964</v>
      </c>
      <c r="AN169" s="43">
        <f t="shared" si="119"/>
        <v>1156.8</v>
      </c>
      <c r="AO169" s="42">
        <f t="shared" si="141"/>
        <v>9640</v>
      </c>
      <c r="AP169" s="41">
        <f t="shared" si="120"/>
        <v>11568</v>
      </c>
      <c r="AQ169" s="108"/>
      <c r="AR169" s="108"/>
      <c r="AS169" s="108"/>
      <c r="AT169" s="66" t="str">
        <f t="shared" si="156"/>
        <v>291497</v>
      </c>
      <c r="AU169" s="66">
        <v>95</v>
      </c>
      <c r="AV169" s="40">
        <v>9640</v>
      </c>
      <c r="AW169" s="40">
        <f t="shared" si="157"/>
        <v>964</v>
      </c>
    </row>
    <row r="170" spans="1:50" ht="15" customHeight="1" x14ac:dyDescent="0.3">
      <c r="A170" s="73" t="s">
        <v>1457</v>
      </c>
      <c r="B170" s="72" t="s">
        <v>1431</v>
      </c>
      <c r="C170" s="74">
        <v>100</v>
      </c>
      <c r="D170" s="74">
        <v>1000</v>
      </c>
      <c r="E170" s="74">
        <v>600</v>
      </c>
      <c r="F170" s="72" t="str">
        <f t="shared" si="162"/>
        <v>1000x600x100</v>
      </c>
      <c r="G170" s="432" t="s">
        <v>1719</v>
      </c>
      <c r="H170" s="442" t="s">
        <v>1720</v>
      </c>
      <c r="I170" s="67" t="s">
        <v>109</v>
      </c>
      <c r="J170" s="65"/>
      <c r="K170" s="64" t="str">
        <f t="shared" ref="K170:M170" si="227">$AE170</f>
        <v>C</v>
      </c>
      <c r="L170" s="64" t="str">
        <f t="shared" si="227"/>
        <v>C</v>
      </c>
      <c r="M170" s="63" t="str">
        <f t="shared" si="227"/>
        <v>C</v>
      </c>
      <c r="N170" s="62">
        <v>3</v>
      </c>
      <c r="O170" s="55">
        <f t="shared" si="159"/>
        <v>1.8</v>
      </c>
      <c r="P170" s="54">
        <f t="shared" si="160"/>
        <v>0.18</v>
      </c>
      <c r="Q170" s="53">
        <f t="shared" si="163"/>
        <v>17.099999999999998</v>
      </c>
      <c r="R170" s="57">
        <v>32</v>
      </c>
      <c r="S170" s="59">
        <v>4</v>
      </c>
      <c r="T170" s="171">
        <f>R170*N170</f>
        <v>96</v>
      </c>
      <c r="U170" s="55">
        <f>O170*R170</f>
        <v>57.6</v>
      </c>
      <c r="V170" s="54">
        <f>P170*R170</f>
        <v>5.76</v>
      </c>
      <c r="W170" s="55">
        <f>AU170*V170</f>
        <v>547.19999999999993</v>
      </c>
      <c r="X170" s="55" t="s">
        <v>198</v>
      </c>
      <c r="Y170" s="170">
        <f>R170/S170*N170*C170+140</f>
        <v>2540</v>
      </c>
      <c r="Z170" s="155">
        <f>AA170*R170</f>
        <v>416</v>
      </c>
      <c r="AA170" s="59">
        <v>13</v>
      </c>
      <c r="AB170" s="55">
        <f t="shared" si="217"/>
        <v>748.80000000000007</v>
      </c>
      <c r="AC170" s="54">
        <f t="shared" si="218"/>
        <v>74.88</v>
      </c>
      <c r="AD170" s="53">
        <f t="shared" si="219"/>
        <v>7113.5999999999995</v>
      </c>
      <c r="AE170" s="154" t="s">
        <v>134</v>
      </c>
      <c r="AF170" s="51">
        <f t="shared" si="168"/>
        <v>17</v>
      </c>
      <c r="AG170" s="50" t="s">
        <v>137</v>
      </c>
      <c r="AH170" s="49">
        <f t="shared" si="164"/>
        <v>979.2</v>
      </c>
      <c r="AI170" s="48">
        <f t="shared" si="165"/>
        <v>97.92</v>
      </c>
      <c r="AJ170" s="47">
        <f t="shared" si="166"/>
        <v>9302.4</v>
      </c>
      <c r="AK170" s="348" t="s">
        <v>1739</v>
      </c>
      <c r="AL170" s="45" t="s">
        <v>1741</v>
      </c>
      <c r="AM170" s="44">
        <f t="shared" si="161"/>
        <v>964</v>
      </c>
      <c r="AN170" s="43">
        <f t="shared" si="119"/>
        <v>1156.8</v>
      </c>
      <c r="AO170" s="42">
        <f t="shared" si="141"/>
        <v>9640</v>
      </c>
      <c r="AP170" s="41">
        <f t="shared" si="120"/>
        <v>11568</v>
      </c>
      <c r="AQ170" s="108"/>
      <c r="AR170" s="108"/>
      <c r="AS170" s="108"/>
      <c r="AT170" s="66" t="str">
        <f t="shared" si="156"/>
        <v>301294</v>
      </c>
      <c r="AU170" s="66">
        <v>95</v>
      </c>
      <c r="AV170" s="40">
        <v>9640</v>
      </c>
      <c r="AW170" s="40">
        <f t="shared" si="157"/>
        <v>964</v>
      </c>
    </row>
    <row r="171" spans="1:50" ht="15" customHeight="1" x14ac:dyDescent="0.3">
      <c r="A171" s="73" t="s">
        <v>1457</v>
      </c>
      <c r="B171" s="72" t="s">
        <v>1431</v>
      </c>
      <c r="C171" s="71">
        <v>140</v>
      </c>
      <c r="D171" s="74">
        <v>1000</v>
      </c>
      <c r="E171" s="74">
        <v>600</v>
      </c>
      <c r="F171" s="70" t="str">
        <f t="shared" ref="F171:F173" si="228">D171&amp;"x"&amp;E171&amp;"x"&amp;C171</f>
        <v>1000x600x140</v>
      </c>
      <c r="G171" s="432" t="s">
        <v>1721</v>
      </c>
      <c r="H171" s="442" t="s">
        <v>1722</v>
      </c>
      <c r="I171" s="67" t="s">
        <v>1</v>
      </c>
      <c r="J171" s="65" t="s">
        <v>1757</v>
      </c>
      <c r="K171" s="64" t="s">
        <v>1757</v>
      </c>
      <c r="L171" s="64" t="s">
        <v>1757</v>
      </c>
      <c r="M171" s="63" t="s">
        <v>1757</v>
      </c>
      <c r="N171" s="62">
        <v>2</v>
      </c>
      <c r="O171" s="55">
        <f t="shared" si="159"/>
        <v>1.2</v>
      </c>
      <c r="P171" s="54">
        <f t="shared" si="160"/>
        <v>0.16800000000000001</v>
      </c>
      <c r="Q171" s="53">
        <f t="shared" ref="Q171:Q173" si="229">P171*AU171</f>
        <v>15.96</v>
      </c>
      <c r="R171" s="161"/>
      <c r="S171" s="59"/>
      <c r="T171" s="160"/>
      <c r="U171" s="158"/>
      <c r="V171" s="159"/>
      <c r="W171" s="158"/>
      <c r="X171" s="158"/>
      <c r="Y171" s="157"/>
      <c r="Z171" s="57">
        <v>468</v>
      </c>
      <c r="AA171" s="56" t="s">
        <v>3</v>
      </c>
      <c r="AB171" s="55">
        <f t="shared" ref="AB171" si="230">IF($AA171="--",$Z171*O171,$AA171*U171)</f>
        <v>561.6</v>
      </c>
      <c r="AC171" s="54">
        <f t="shared" ref="AC171" si="231">IF($AA171="--",$Z171*P171,$AA171*V171)</f>
        <v>78.624000000000009</v>
      </c>
      <c r="AD171" s="53">
        <f t="shared" ref="AD171" si="232">IF($AA171="--",$Z171*Q171,$AA171*W171)</f>
        <v>7469.2800000000007</v>
      </c>
      <c r="AE171" s="154" t="s">
        <v>134</v>
      </c>
      <c r="AF171" s="51">
        <f t="shared" ref="AF171:AF173" si="233">IF(LEFT(AE171,1)="A",1,IF(AG171="пач.",IF(AE171="B",ROUNDUP(6000/Q171,0),ROUNDUP(9000/Q171,0)),IF(AE171="B",ROUNDUP(6000/W171,0),ROUNDUP(9000/W171,0))))</f>
        <v>564</v>
      </c>
      <c r="AG171" s="50" t="s">
        <v>1</v>
      </c>
      <c r="AH171" s="49">
        <f t="shared" ref="AH171:AH173" si="234">IF(AG171="пач.",AF171*O171,AF171*U171)</f>
        <v>676.8</v>
      </c>
      <c r="AI171" s="48">
        <f t="shared" ref="AI171:AI173" si="235">IF(AG171="пач.",AF171*P171,AF171*V171)</f>
        <v>94.75200000000001</v>
      </c>
      <c r="AJ171" s="47">
        <f t="shared" ref="AJ171:AJ173" si="236">IF(AG171="пач.",AF171*Q171,AF171*W171)</f>
        <v>9001.44</v>
      </c>
      <c r="AK171" s="348" t="s">
        <v>1742</v>
      </c>
      <c r="AL171" s="45"/>
      <c r="AM171" s="44">
        <f t="shared" si="161"/>
        <v>1349.6</v>
      </c>
      <c r="AN171" s="43">
        <f t="shared" ref="AN171:AN173" si="237">ROUND(AM171*1.2,2)</f>
        <v>1619.52</v>
      </c>
      <c r="AO171" s="42">
        <f t="shared" ref="AO171:AO173" si="238">ROUND(AV171*(1-$AP$10),2)</f>
        <v>9640</v>
      </c>
      <c r="AP171" s="41">
        <f t="shared" ref="AP171:AP173" si="239">ROUND(AO171*1.2,2)</f>
        <v>11568</v>
      </c>
      <c r="AQ171" s="108"/>
      <c r="AR171" s="108"/>
      <c r="AS171" s="108"/>
      <c r="AT171" s="66" t="str">
        <f t="shared" si="156"/>
        <v>290191</v>
      </c>
      <c r="AU171" s="66">
        <v>95</v>
      </c>
      <c r="AV171" s="40">
        <v>9640</v>
      </c>
      <c r="AW171" s="40">
        <f t="shared" si="157"/>
        <v>1349.6</v>
      </c>
    </row>
    <row r="172" spans="1:50" ht="15" customHeight="1" x14ac:dyDescent="0.3">
      <c r="A172" s="73" t="s">
        <v>1457</v>
      </c>
      <c r="B172" s="72" t="s">
        <v>1431</v>
      </c>
      <c r="C172" s="71">
        <v>150</v>
      </c>
      <c r="D172" s="74">
        <v>1000</v>
      </c>
      <c r="E172" s="74">
        <v>600</v>
      </c>
      <c r="F172" s="70" t="str">
        <f t="shared" ref="F172" si="240">D172&amp;"x"&amp;E172&amp;"x"&amp;C172</f>
        <v>1000x600x150</v>
      </c>
      <c r="G172" s="431" t="s">
        <v>1439</v>
      </c>
      <c r="H172" s="442" t="s">
        <v>1437</v>
      </c>
      <c r="I172" s="67" t="s">
        <v>1</v>
      </c>
      <c r="J172" s="65" t="str">
        <f t="shared" ref="J172:M173" si="241">$AE172</f>
        <v>B</v>
      </c>
      <c r="K172" s="64" t="str">
        <f t="shared" si="241"/>
        <v>B</v>
      </c>
      <c r="L172" s="64" t="str">
        <f t="shared" si="241"/>
        <v>B</v>
      </c>
      <c r="M172" s="63" t="str">
        <f t="shared" si="241"/>
        <v>B</v>
      </c>
      <c r="N172" s="62">
        <v>2</v>
      </c>
      <c r="O172" s="55">
        <f t="shared" si="159"/>
        <v>1.2</v>
      </c>
      <c r="P172" s="54">
        <f t="shared" si="160"/>
        <v>0.18</v>
      </c>
      <c r="Q172" s="53">
        <f t="shared" ref="Q172" si="242">P172*AU172</f>
        <v>17.099999999999998</v>
      </c>
      <c r="R172" s="161"/>
      <c r="S172" s="59"/>
      <c r="T172" s="160"/>
      <c r="U172" s="158"/>
      <c r="V172" s="159"/>
      <c r="W172" s="158"/>
      <c r="X172" s="158"/>
      <c r="Y172" s="157"/>
      <c r="Z172" s="57">
        <v>416</v>
      </c>
      <c r="AA172" s="56" t="s">
        <v>3</v>
      </c>
      <c r="AB172" s="55">
        <f t="shared" ref="AB172:AB175" si="243">IF($AA172="--",$Z172*O172,$AA172*U172)</f>
        <v>499.2</v>
      </c>
      <c r="AC172" s="54">
        <f t="shared" ref="AC172:AC175" si="244">IF($AA172="--",$Z172*P172,$AA172*V172)</f>
        <v>74.88</v>
      </c>
      <c r="AD172" s="53">
        <f t="shared" ref="AD172:AD175" si="245">IF($AA172="--",$Z172*Q172,$AA172*W172)</f>
        <v>7113.5999999999995</v>
      </c>
      <c r="AE172" s="52" t="s">
        <v>205</v>
      </c>
      <c r="AF172" s="51">
        <f t="shared" ref="AF172" si="246">IF(LEFT(AE172,1)="A",1,IF(AG172="пач.",IF(AE172="B",ROUNDUP(6000/Q172,0),ROUNDUP(9000/Q172,0)),IF(AE172="B",ROUNDUP(6000/W172,0),ROUNDUP(9000/W172,0))))</f>
        <v>351</v>
      </c>
      <c r="AG172" s="50" t="s">
        <v>1</v>
      </c>
      <c r="AH172" s="49">
        <f t="shared" ref="AH172" si="247">IF(AG172="пач.",AF172*O172,AF172*U172)</f>
        <v>421.2</v>
      </c>
      <c r="AI172" s="48">
        <f t="shared" ref="AI172" si="248">IF(AG172="пач.",AF172*P172,AF172*V172)</f>
        <v>63.18</v>
      </c>
      <c r="AJ172" s="47">
        <f t="shared" ref="AJ172" si="249">IF(AG172="пач.",AF172*Q172,AF172*W172)</f>
        <v>6002.0999999999995</v>
      </c>
      <c r="AK172" s="348" t="s">
        <v>1440</v>
      </c>
      <c r="AL172" s="45"/>
      <c r="AM172" s="44">
        <f t="shared" si="161"/>
        <v>1446</v>
      </c>
      <c r="AN172" s="43">
        <f t="shared" ref="AN172" si="250">ROUND(AM172*1.2,2)</f>
        <v>1735.2</v>
      </c>
      <c r="AO172" s="42">
        <f t="shared" ref="AO172" si="251">ROUND(AV172*(1-$AP$10),2)</f>
        <v>9640</v>
      </c>
      <c r="AP172" s="41">
        <f t="shared" ref="AP172" si="252">ROUND(AO172*1.2,2)</f>
        <v>11568</v>
      </c>
      <c r="AQ172" s="108"/>
      <c r="AR172" s="108"/>
      <c r="AS172" s="108"/>
      <c r="AT172" s="66" t="str">
        <f t="shared" si="156"/>
        <v>290129</v>
      </c>
      <c r="AU172" s="66">
        <v>95</v>
      </c>
      <c r="AV172" s="40">
        <v>9640</v>
      </c>
      <c r="AW172" s="40">
        <f t="shared" si="157"/>
        <v>1446</v>
      </c>
    </row>
    <row r="173" spans="1:50" ht="15" customHeight="1" x14ac:dyDescent="0.3">
      <c r="A173" s="73" t="s">
        <v>1457</v>
      </c>
      <c r="B173" s="72" t="s">
        <v>1431</v>
      </c>
      <c r="C173" s="74">
        <v>150</v>
      </c>
      <c r="D173" s="74">
        <v>1000</v>
      </c>
      <c r="E173" s="74">
        <v>600</v>
      </c>
      <c r="F173" s="72" t="str">
        <f t="shared" si="228"/>
        <v>1000x600x150</v>
      </c>
      <c r="G173" s="432" t="s">
        <v>1723</v>
      </c>
      <c r="H173" s="442" t="s">
        <v>1724</v>
      </c>
      <c r="I173" s="67" t="s">
        <v>109</v>
      </c>
      <c r="J173" s="65" t="str">
        <f t="shared" si="241"/>
        <v>C</v>
      </c>
      <c r="K173" s="64"/>
      <c r="L173" s="64"/>
      <c r="M173" s="63"/>
      <c r="N173" s="62">
        <v>2</v>
      </c>
      <c r="O173" s="55">
        <f t="shared" si="159"/>
        <v>1.2</v>
      </c>
      <c r="P173" s="54">
        <f t="shared" si="160"/>
        <v>0.18</v>
      </c>
      <c r="Q173" s="53">
        <f t="shared" si="229"/>
        <v>17.099999999999998</v>
      </c>
      <c r="R173" s="57">
        <v>16</v>
      </c>
      <c r="S173" s="59">
        <v>2</v>
      </c>
      <c r="T173" s="171">
        <f>R173*N173</f>
        <v>32</v>
      </c>
      <c r="U173" s="55">
        <f>O173*R173</f>
        <v>19.2</v>
      </c>
      <c r="V173" s="54">
        <f>P173*R173</f>
        <v>2.88</v>
      </c>
      <c r="W173" s="55">
        <f>AU173*V173</f>
        <v>273.59999999999997</v>
      </c>
      <c r="X173" s="55" t="s">
        <v>381</v>
      </c>
      <c r="Y173" s="170">
        <f>R173/S173*N173*C173+140</f>
        <v>2540</v>
      </c>
      <c r="Z173" s="155">
        <f>AA173*R173</f>
        <v>416</v>
      </c>
      <c r="AA173" s="59">
        <v>26</v>
      </c>
      <c r="AB173" s="55">
        <f t="shared" si="243"/>
        <v>499.2</v>
      </c>
      <c r="AC173" s="54">
        <f t="shared" si="244"/>
        <v>74.88</v>
      </c>
      <c r="AD173" s="53">
        <f t="shared" si="245"/>
        <v>7113.5999999999995</v>
      </c>
      <c r="AE173" s="154" t="s">
        <v>134</v>
      </c>
      <c r="AF173" s="51">
        <f t="shared" si="233"/>
        <v>33</v>
      </c>
      <c r="AG173" s="50" t="s">
        <v>137</v>
      </c>
      <c r="AH173" s="49">
        <f t="shared" si="234"/>
        <v>633.6</v>
      </c>
      <c r="AI173" s="48">
        <f t="shared" si="235"/>
        <v>95.039999999999992</v>
      </c>
      <c r="AJ173" s="47">
        <f t="shared" si="236"/>
        <v>9028.7999999999993</v>
      </c>
      <c r="AK173" s="348" t="s">
        <v>1440</v>
      </c>
      <c r="AL173" s="45" t="s">
        <v>1743</v>
      </c>
      <c r="AM173" s="44">
        <f t="shared" si="161"/>
        <v>1446</v>
      </c>
      <c r="AN173" s="43">
        <f t="shared" si="237"/>
        <v>1735.2</v>
      </c>
      <c r="AO173" s="42">
        <f t="shared" si="238"/>
        <v>9640</v>
      </c>
      <c r="AP173" s="41">
        <f t="shared" si="239"/>
        <v>11568</v>
      </c>
      <c r="AQ173" s="108"/>
      <c r="AR173" s="108"/>
      <c r="AS173" s="108"/>
      <c r="AT173" s="66" t="str">
        <f t="shared" si="156"/>
        <v>291504</v>
      </c>
      <c r="AU173" s="66">
        <v>95</v>
      </c>
      <c r="AV173" s="40">
        <v>9640</v>
      </c>
      <c r="AW173" s="40">
        <f t="shared" si="157"/>
        <v>1446</v>
      </c>
    </row>
    <row r="174" spans="1:50" ht="15" customHeight="1" thickBot="1" x14ac:dyDescent="0.35">
      <c r="A174" s="39" t="s">
        <v>1457</v>
      </c>
      <c r="B174" s="38" t="s">
        <v>1431</v>
      </c>
      <c r="C174" s="36">
        <v>150</v>
      </c>
      <c r="D174" s="36">
        <v>1000</v>
      </c>
      <c r="E174" s="36">
        <v>600</v>
      </c>
      <c r="F174" s="38" t="str">
        <f t="shared" si="162"/>
        <v>1000x600x150</v>
      </c>
      <c r="G174" s="435" t="s">
        <v>1725</v>
      </c>
      <c r="H174" s="443" t="s">
        <v>1726</v>
      </c>
      <c r="I174" s="33" t="s">
        <v>109</v>
      </c>
      <c r="J174" s="31"/>
      <c r="K174" s="30" t="str">
        <f t="shared" ref="K174:M174" si="253">$AE174</f>
        <v>C</v>
      </c>
      <c r="L174" s="30" t="str">
        <f t="shared" si="253"/>
        <v>C</v>
      </c>
      <c r="M174" s="29" t="str">
        <f t="shared" si="253"/>
        <v>C</v>
      </c>
      <c r="N174" s="28">
        <v>2</v>
      </c>
      <c r="O174" s="23">
        <f t="shared" si="159"/>
        <v>1.2</v>
      </c>
      <c r="P174" s="22">
        <f t="shared" si="160"/>
        <v>0.18</v>
      </c>
      <c r="Q174" s="21">
        <f t="shared" si="163"/>
        <v>17.099999999999998</v>
      </c>
      <c r="R174" s="357">
        <v>32</v>
      </c>
      <c r="S174" s="306">
        <v>4</v>
      </c>
      <c r="T174" s="307">
        <f>R174*N174</f>
        <v>64</v>
      </c>
      <c r="U174" s="232">
        <f>O174*R174</f>
        <v>38.4</v>
      </c>
      <c r="V174" s="305">
        <f>P174*R174</f>
        <v>5.76</v>
      </c>
      <c r="W174" s="232">
        <f>AU174*V174</f>
        <v>547.19999999999993</v>
      </c>
      <c r="X174" s="232" t="s">
        <v>198</v>
      </c>
      <c r="Y174" s="308">
        <f>R174/S174*N174*C174+140</f>
        <v>2540</v>
      </c>
      <c r="Z174" s="309">
        <f>AA174*R174</f>
        <v>416</v>
      </c>
      <c r="AA174" s="306">
        <v>13</v>
      </c>
      <c r="AB174" s="232">
        <f t="shared" si="243"/>
        <v>499.2</v>
      </c>
      <c r="AC174" s="305">
        <f t="shared" si="244"/>
        <v>74.88</v>
      </c>
      <c r="AD174" s="233">
        <f t="shared" si="245"/>
        <v>7113.5999999999995</v>
      </c>
      <c r="AE174" s="355" t="s">
        <v>134</v>
      </c>
      <c r="AF174" s="310">
        <f t="shared" si="168"/>
        <v>17</v>
      </c>
      <c r="AG174" s="356" t="s">
        <v>137</v>
      </c>
      <c r="AH174" s="311">
        <f t="shared" si="164"/>
        <v>652.79999999999995</v>
      </c>
      <c r="AI174" s="312">
        <f t="shared" si="165"/>
        <v>97.92</v>
      </c>
      <c r="AJ174" s="313">
        <f t="shared" si="166"/>
        <v>9302.4</v>
      </c>
      <c r="AK174" s="419" t="s">
        <v>1440</v>
      </c>
      <c r="AL174" s="315" t="s">
        <v>1744</v>
      </c>
      <c r="AM174" s="316">
        <f t="shared" si="161"/>
        <v>1446</v>
      </c>
      <c r="AN174" s="317">
        <f t="shared" si="119"/>
        <v>1735.2</v>
      </c>
      <c r="AO174" s="318">
        <f t="shared" si="141"/>
        <v>9640</v>
      </c>
      <c r="AP174" s="319">
        <f t="shared" si="120"/>
        <v>11568</v>
      </c>
      <c r="AQ174" s="108"/>
      <c r="AR174" s="108"/>
      <c r="AS174" s="108"/>
      <c r="AT174" s="66" t="str">
        <f t="shared" si="156"/>
        <v>294699</v>
      </c>
      <c r="AU174" s="66">
        <v>95</v>
      </c>
      <c r="AV174" s="40">
        <v>9640</v>
      </c>
      <c r="AW174" s="40">
        <f t="shared" si="157"/>
        <v>1446</v>
      </c>
    </row>
    <row r="175" spans="1:50" ht="15" customHeight="1" x14ac:dyDescent="0.3">
      <c r="A175" s="465" t="s">
        <v>1458</v>
      </c>
      <c r="B175" s="240" t="s">
        <v>740</v>
      </c>
      <c r="C175" s="225">
        <v>100</v>
      </c>
      <c r="D175" s="225">
        <v>1000</v>
      </c>
      <c r="E175" s="225">
        <v>600</v>
      </c>
      <c r="F175" s="240" t="s">
        <v>1786</v>
      </c>
      <c r="G175" s="466" t="s">
        <v>1787</v>
      </c>
      <c r="H175" s="444" t="s">
        <v>748</v>
      </c>
      <c r="I175" s="304" t="s">
        <v>1</v>
      </c>
      <c r="J175" s="228"/>
      <c r="K175" s="229"/>
      <c r="L175" s="229"/>
      <c r="M175" s="230"/>
      <c r="N175" s="231">
        <v>6</v>
      </c>
      <c r="O175" s="232">
        <f t="shared" si="159"/>
        <v>3.6</v>
      </c>
      <c r="P175" s="305">
        <f t="shared" si="160"/>
        <v>0.36</v>
      </c>
      <c r="Q175" s="233">
        <f>P175*AU175</f>
        <v>19.079999999999998</v>
      </c>
      <c r="R175" s="92"/>
      <c r="S175" s="94"/>
      <c r="T175" s="468"/>
      <c r="U175" s="90"/>
      <c r="V175" s="89"/>
      <c r="W175" s="90"/>
      <c r="X175" s="90"/>
      <c r="Y175" s="212"/>
      <c r="Z175" s="469">
        <v>208</v>
      </c>
      <c r="AA175" s="470" t="s">
        <v>3</v>
      </c>
      <c r="AB175" s="90">
        <f t="shared" si="243"/>
        <v>748.80000000000007</v>
      </c>
      <c r="AC175" s="89">
        <f t="shared" si="244"/>
        <v>74.88</v>
      </c>
      <c r="AD175" s="88">
        <f t="shared" si="245"/>
        <v>3968.6399999999994</v>
      </c>
      <c r="AE175" s="87" t="s">
        <v>2</v>
      </c>
      <c r="AF175" s="86">
        <f t="shared" si="168"/>
        <v>1</v>
      </c>
      <c r="AG175" s="85" t="s">
        <v>1</v>
      </c>
      <c r="AH175" s="84">
        <f t="shared" ref="AH175" si="254">IF(AG175="пач.",AF175*O175,AF175*U175)</f>
        <v>3.6</v>
      </c>
      <c r="AI175" s="83">
        <f t="shared" ref="AI175" si="255">IF(AG175="пач.",AF175*P175,AF175*V175)</f>
        <v>0.36</v>
      </c>
      <c r="AJ175" s="82">
        <f t="shared" ref="AJ175" si="256">IF(AG175="пач.",AF175*Q175,AF175*W175)</f>
        <v>19.079999999999998</v>
      </c>
      <c r="AK175" s="467"/>
      <c r="AL175" s="80"/>
      <c r="AM175" s="79">
        <f t="shared" ref="AM175" si="257">ROUND(AO175*C175/1000,2)</f>
        <v>582</v>
      </c>
      <c r="AN175" s="78">
        <f t="shared" si="119"/>
        <v>698.4</v>
      </c>
      <c r="AO175" s="77">
        <f t="shared" ref="AO175" si="258">ROUND(AV175*(1-$AP$11),2)</f>
        <v>5820</v>
      </c>
      <c r="AP175" s="76">
        <f t="shared" si="120"/>
        <v>6984</v>
      </c>
      <c r="AQ175" s="108"/>
      <c r="AR175" s="108"/>
      <c r="AS175" s="108"/>
      <c r="AT175" s="66" t="str">
        <f t="shared" si="156"/>
        <v>302961</v>
      </c>
      <c r="AU175" s="447">
        <v>53</v>
      </c>
      <c r="AV175" s="450">
        <v>5820</v>
      </c>
      <c r="AW175" s="40">
        <f t="shared" ref="AW175" si="259">AM175</f>
        <v>582</v>
      </c>
    </row>
    <row r="176" spans="1:50" x14ac:dyDescent="0.3">
      <c r="A176" s="73" t="s">
        <v>1458</v>
      </c>
      <c r="B176" s="72" t="s">
        <v>740</v>
      </c>
      <c r="C176" s="74">
        <v>100</v>
      </c>
      <c r="D176" s="74">
        <v>1000</v>
      </c>
      <c r="E176" s="74">
        <v>600</v>
      </c>
      <c r="F176" s="72" t="str">
        <f t="shared" si="162"/>
        <v>1000x600x100</v>
      </c>
      <c r="G176" s="448" t="s">
        <v>1769</v>
      </c>
      <c r="H176" s="442" t="s">
        <v>751</v>
      </c>
      <c r="I176" s="67" t="s">
        <v>109</v>
      </c>
      <c r="J176" s="65"/>
      <c r="K176" s="64" t="str">
        <f t="shared" ref="K176:L176" si="260">$AE176</f>
        <v>C</v>
      </c>
      <c r="L176" s="64" t="str">
        <f t="shared" si="260"/>
        <v>C</v>
      </c>
      <c r="M176" s="63"/>
      <c r="N176" s="62">
        <v>6</v>
      </c>
      <c r="O176" s="55">
        <f t="shared" si="159"/>
        <v>3.6</v>
      </c>
      <c r="P176" s="54">
        <f t="shared" si="160"/>
        <v>0.36</v>
      </c>
      <c r="Q176" s="53">
        <f t="shared" si="163"/>
        <v>19.079999999999998</v>
      </c>
      <c r="R176" s="57">
        <v>16</v>
      </c>
      <c r="S176" s="59">
        <v>4</v>
      </c>
      <c r="T176" s="171">
        <f>R176*N176</f>
        <v>96</v>
      </c>
      <c r="U176" s="55">
        <f>O176*R176</f>
        <v>57.6</v>
      </c>
      <c r="V176" s="54">
        <f>P176*R176</f>
        <v>5.76</v>
      </c>
      <c r="W176" s="55">
        <f>AU176*V176</f>
        <v>305.27999999999997</v>
      </c>
      <c r="X176" s="55" t="s">
        <v>198</v>
      </c>
      <c r="Y176" s="174">
        <f>R176/S176*N176*C176+140</f>
        <v>2540</v>
      </c>
      <c r="Z176" s="155">
        <f>AA176*R176</f>
        <v>208</v>
      </c>
      <c r="AA176" s="59">
        <v>13</v>
      </c>
      <c r="AB176" s="55">
        <f t="shared" si="211"/>
        <v>748.80000000000007</v>
      </c>
      <c r="AC176" s="54">
        <f t="shared" si="212"/>
        <v>74.88</v>
      </c>
      <c r="AD176" s="53">
        <f t="shared" si="213"/>
        <v>3968.6399999999994</v>
      </c>
      <c r="AE176" s="154" t="s">
        <v>134</v>
      </c>
      <c r="AF176" s="51">
        <f t="shared" si="168"/>
        <v>30</v>
      </c>
      <c r="AG176" s="169" t="s">
        <v>137</v>
      </c>
      <c r="AH176" s="49">
        <f t="shared" si="164"/>
        <v>1728</v>
      </c>
      <c r="AI176" s="48">
        <f t="shared" si="165"/>
        <v>172.79999999999998</v>
      </c>
      <c r="AJ176" s="47">
        <f t="shared" si="166"/>
        <v>9158.4</v>
      </c>
      <c r="AK176" s="46" t="s">
        <v>750</v>
      </c>
      <c r="AL176" s="45" t="s">
        <v>749</v>
      </c>
      <c r="AM176" s="44">
        <f t="shared" si="161"/>
        <v>582</v>
      </c>
      <c r="AN176" s="43">
        <f t="shared" si="57"/>
        <v>698.4</v>
      </c>
      <c r="AO176" s="42">
        <f t="shared" ref="AO176:AO203" si="261">ROUND(AV176*(1-$AP$11),2)</f>
        <v>5820</v>
      </c>
      <c r="AP176" s="41">
        <f t="shared" si="58"/>
        <v>6984</v>
      </c>
      <c r="AQ176" s="108"/>
      <c r="AR176" s="108"/>
      <c r="AS176" s="108"/>
      <c r="AT176" s="66" t="str">
        <f t="shared" si="156"/>
        <v>314812</v>
      </c>
      <c r="AU176" s="447">
        <v>53</v>
      </c>
      <c r="AV176" s="450">
        <v>5820</v>
      </c>
      <c r="AW176" s="40">
        <f t="shared" si="157"/>
        <v>582</v>
      </c>
      <c r="AX176" s="451" t="s">
        <v>1770</v>
      </c>
    </row>
    <row r="177" spans="1:50" x14ac:dyDescent="0.3">
      <c r="A177" s="73" t="s">
        <v>1458</v>
      </c>
      <c r="B177" s="72" t="s">
        <v>740</v>
      </c>
      <c r="C177" s="71">
        <v>120</v>
      </c>
      <c r="D177" s="74">
        <v>1000</v>
      </c>
      <c r="E177" s="74">
        <v>600</v>
      </c>
      <c r="F177" s="70" t="str">
        <f t="shared" si="162"/>
        <v>1000x600x120</v>
      </c>
      <c r="G177" s="432">
        <v>314714</v>
      </c>
      <c r="H177" s="442" t="s">
        <v>748</v>
      </c>
      <c r="I177" s="67" t="s">
        <v>1</v>
      </c>
      <c r="J177" s="65" t="s">
        <v>205</v>
      </c>
      <c r="K177" s="64" t="s">
        <v>205</v>
      </c>
      <c r="L177" s="64" t="s">
        <v>205</v>
      </c>
      <c r="M177" s="426" t="s">
        <v>134</v>
      </c>
      <c r="N177" s="62">
        <v>5</v>
      </c>
      <c r="O177" s="55">
        <f t="shared" si="159"/>
        <v>3</v>
      </c>
      <c r="P177" s="54">
        <f t="shared" si="160"/>
        <v>0.36</v>
      </c>
      <c r="Q177" s="53">
        <f t="shared" si="163"/>
        <v>18</v>
      </c>
      <c r="R177" s="161"/>
      <c r="S177" s="59"/>
      <c r="T177" s="160"/>
      <c r="U177" s="158"/>
      <c r="V177" s="159"/>
      <c r="W177" s="158"/>
      <c r="X177" s="158"/>
      <c r="Y177" s="157"/>
      <c r="Z177" s="57">
        <v>208</v>
      </c>
      <c r="AA177" s="56" t="s">
        <v>3</v>
      </c>
      <c r="AB177" s="55">
        <f t="shared" si="211"/>
        <v>624</v>
      </c>
      <c r="AC177" s="54">
        <f t="shared" si="212"/>
        <v>74.88</v>
      </c>
      <c r="AD177" s="53">
        <f t="shared" si="213"/>
        <v>3744</v>
      </c>
      <c r="AE177" s="406" t="s">
        <v>1752</v>
      </c>
      <c r="AF177" s="51">
        <f t="shared" si="168"/>
        <v>500</v>
      </c>
      <c r="AG177" s="50" t="s">
        <v>1</v>
      </c>
      <c r="AH177" s="49">
        <f t="shared" si="164"/>
        <v>1500</v>
      </c>
      <c r="AI177" s="48">
        <f t="shared" si="165"/>
        <v>180</v>
      </c>
      <c r="AJ177" s="47">
        <f t="shared" si="166"/>
        <v>9000</v>
      </c>
      <c r="AK177" s="46" t="s">
        <v>747</v>
      </c>
      <c r="AL177" s="45"/>
      <c r="AM177" s="44">
        <f t="shared" si="161"/>
        <v>664.8</v>
      </c>
      <c r="AN177" s="43">
        <f t="shared" si="57"/>
        <v>797.76</v>
      </c>
      <c r="AO177" s="42">
        <f t="shared" si="261"/>
        <v>5540</v>
      </c>
      <c r="AP177" s="41">
        <f t="shared" si="58"/>
        <v>6648</v>
      </c>
      <c r="AQ177" s="108"/>
      <c r="AR177" s="108"/>
      <c r="AS177" s="108"/>
      <c r="AT177" s="66">
        <f t="shared" si="156"/>
        <v>314714</v>
      </c>
      <c r="AU177" s="447">
        <v>50</v>
      </c>
      <c r="AV177" s="450">
        <v>5540</v>
      </c>
      <c r="AW177" s="40">
        <f t="shared" si="157"/>
        <v>664.8</v>
      </c>
      <c r="AX177" s="451" t="s">
        <v>1770</v>
      </c>
    </row>
    <row r="178" spans="1:50" x14ac:dyDescent="0.3">
      <c r="A178" s="73" t="s">
        <v>1458</v>
      </c>
      <c r="B178" s="72" t="s">
        <v>740</v>
      </c>
      <c r="C178" s="71">
        <v>150</v>
      </c>
      <c r="D178" s="74">
        <v>1000</v>
      </c>
      <c r="E178" s="74">
        <v>600</v>
      </c>
      <c r="F178" s="70" t="str">
        <f t="shared" si="162"/>
        <v>1000x600x150</v>
      </c>
      <c r="G178" s="448" t="s">
        <v>1765</v>
      </c>
      <c r="H178" s="442" t="s">
        <v>746</v>
      </c>
      <c r="I178" s="67" t="s">
        <v>1</v>
      </c>
      <c r="J178" s="65" t="str">
        <f t="shared" ref="J178:M178" si="262">$AE178</f>
        <v>A</v>
      </c>
      <c r="K178" s="64" t="str">
        <f t="shared" si="262"/>
        <v>A</v>
      </c>
      <c r="L178" s="64" t="str">
        <f t="shared" si="262"/>
        <v>A</v>
      </c>
      <c r="M178" s="63" t="str">
        <f t="shared" si="262"/>
        <v>A</v>
      </c>
      <c r="N178" s="62">
        <v>4</v>
      </c>
      <c r="O178" s="55">
        <f t="shared" si="159"/>
        <v>2.4</v>
      </c>
      <c r="P178" s="54">
        <f t="shared" si="160"/>
        <v>0.36</v>
      </c>
      <c r="Q178" s="53">
        <f t="shared" si="163"/>
        <v>17.28</v>
      </c>
      <c r="R178" s="161"/>
      <c r="S178" s="59"/>
      <c r="T178" s="160"/>
      <c r="U178" s="158"/>
      <c r="V178" s="159"/>
      <c r="W178" s="158"/>
      <c r="X178" s="158"/>
      <c r="Y178" s="157"/>
      <c r="Z178" s="57">
        <v>208</v>
      </c>
      <c r="AA178" s="56" t="s">
        <v>3</v>
      </c>
      <c r="AB178" s="55">
        <f t="shared" si="211"/>
        <v>499.2</v>
      </c>
      <c r="AC178" s="54">
        <f t="shared" si="212"/>
        <v>74.88</v>
      </c>
      <c r="AD178" s="53">
        <f t="shared" si="213"/>
        <v>3594.2400000000002</v>
      </c>
      <c r="AE178" s="52" t="s">
        <v>2</v>
      </c>
      <c r="AF178" s="51">
        <f t="shared" si="168"/>
        <v>1</v>
      </c>
      <c r="AG178" s="50" t="s">
        <v>1</v>
      </c>
      <c r="AH178" s="49">
        <f t="shared" si="164"/>
        <v>2.4</v>
      </c>
      <c r="AI178" s="48">
        <f t="shared" si="165"/>
        <v>0.36</v>
      </c>
      <c r="AJ178" s="47">
        <f t="shared" si="166"/>
        <v>17.28</v>
      </c>
      <c r="AK178" s="46" t="s">
        <v>744</v>
      </c>
      <c r="AL178" s="45"/>
      <c r="AM178" s="44">
        <f t="shared" si="161"/>
        <v>783</v>
      </c>
      <c r="AN178" s="43">
        <f t="shared" si="57"/>
        <v>939.6</v>
      </c>
      <c r="AO178" s="42">
        <f t="shared" si="261"/>
        <v>5220</v>
      </c>
      <c r="AP178" s="41">
        <f t="shared" si="58"/>
        <v>6264</v>
      </c>
      <c r="AQ178" s="108"/>
      <c r="AR178" s="108"/>
      <c r="AS178" s="108"/>
      <c r="AT178" s="66" t="str">
        <f t="shared" si="156"/>
        <v>314729</v>
      </c>
      <c r="AU178" s="447">
        <v>48</v>
      </c>
      <c r="AV178" s="450">
        <v>5220</v>
      </c>
      <c r="AW178" s="40">
        <f t="shared" si="157"/>
        <v>783</v>
      </c>
      <c r="AX178" s="451" t="s">
        <v>1770</v>
      </c>
    </row>
    <row r="179" spans="1:50" x14ac:dyDescent="0.3">
      <c r="A179" s="73" t="s">
        <v>1458</v>
      </c>
      <c r="B179" s="72" t="s">
        <v>740</v>
      </c>
      <c r="C179" s="74">
        <v>150</v>
      </c>
      <c r="D179" s="74">
        <v>1000</v>
      </c>
      <c r="E179" s="74">
        <v>600</v>
      </c>
      <c r="F179" s="72" t="str">
        <f t="shared" si="162"/>
        <v>1000x600x150</v>
      </c>
      <c r="G179" s="448" t="s">
        <v>1766</v>
      </c>
      <c r="H179" s="442" t="s">
        <v>745</v>
      </c>
      <c r="I179" s="67" t="s">
        <v>109</v>
      </c>
      <c r="J179" s="65" t="s">
        <v>134</v>
      </c>
      <c r="K179" s="64" t="str">
        <f t="shared" ref="K179:L179" si="263">$AE179</f>
        <v>C</v>
      </c>
      <c r="L179" s="64" t="str">
        <f t="shared" si="263"/>
        <v>C</v>
      </c>
      <c r="M179" s="63"/>
      <c r="N179" s="62">
        <v>4</v>
      </c>
      <c r="O179" s="55">
        <f t="shared" si="159"/>
        <v>2.4</v>
      </c>
      <c r="P179" s="54">
        <f t="shared" si="160"/>
        <v>0.36</v>
      </c>
      <c r="Q179" s="53">
        <f t="shared" si="163"/>
        <v>17.28</v>
      </c>
      <c r="R179" s="57">
        <v>16</v>
      </c>
      <c r="S179" s="59">
        <v>4</v>
      </c>
      <c r="T179" s="171">
        <f>R179*N179</f>
        <v>64</v>
      </c>
      <c r="U179" s="55">
        <f>O179*R179</f>
        <v>38.4</v>
      </c>
      <c r="V179" s="54">
        <f>P179*R179</f>
        <v>5.76</v>
      </c>
      <c r="W179" s="55">
        <f>AU179*V179</f>
        <v>276.48</v>
      </c>
      <c r="X179" s="55" t="s">
        <v>198</v>
      </c>
      <c r="Y179" s="174">
        <f>R179/S179*N179*C179+140</f>
        <v>2540</v>
      </c>
      <c r="Z179" s="155">
        <f>AA179*R179</f>
        <v>208</v>
      </c>
      <c r="AA179" s="59">
        <v>13</v>
      </c>
      <c r="AB179" s="55">
        <f t="shared" si="211"/>
        <v>499.2</v>
      </c>
      <c r="AC179" s="54">
        <f t="shared" si="212"/>
        <v>74.88</v>
      </c>
      <c r="AD179" s="53">
        <f t="shared" si="213"/>
        <v>3594.2400000000002</v>
      </c>
      <c r="AE179" s="154" t="s">
        <v>134</v>
      </c>
      <c r="AF179" s="51">
        <f t="shared" si="168"/>
        <v>33</v>
      </c>
      <c r="AG179" s="169" t="s">
        <v>137</v>
      </c>
      <c r="AH179" s="49">
        <f t="shared" si="164"/>
        <v>1267.2</v>
      </c>
      <c r="AI179" s="48">
        <f t="shared" si="165"/>
        <v>190.07999999999998</v>
      </c>
      <c r="AJ179" s="47">
        <f t="shared" si="166"/>
        <v>9123.84</v>
      </c>
      <c r="AK179" s="46" t="s">
        <v>744</v>
      </c>
      <c r="AL179" s="45" t="s">
        <v>743</v>
      </c>
      <c r="AM179" s="44">
        <f t="shared" si="161"/>
        <v>783</v>
      </c>
      <c r="AN179" s="43">
        <f t="shared" si="57"/>
        <v>939.6</v>
      </c>
      <c r="AO179" s="42">
        <f t="shared" si="261"/>
        <v>5220</v>
      </c>
      <c r="AP179" s="41">
        <f t="shared" si="58"/>
        <v>6264</v>
      </c>
      <c r="AQ179" s="108"/>
      <c r="AR179" s="108"/>
      <c r="AS179" s="108"/>
      <c r="AT179" s="66" t="str">
        <f t="shared" si="156"/>
        <v>314813</v>
      </c>
      <c r="AU179" s="447">
        <v>48</v>
      </c>
      <c r="AV179" s="450">
        <v>5220</v>
      </c>
      <c r="AW179" s="40">
        <f t="shared" si="157"/>
        <v>783</v>
      </c>
      <c r="AX179" s="451" t="s">
        <v>1770</v>
      </c>
    </row>
    <row r="180" spans="1:50" x14ac:dyDescent="0.3">
      <c r="A180" s="73" t="s">
        <v>1458</v>
      </c>
      <c r="B180" s="72" t="s">
        <v>740</v>
      </c>
      <c r="C180" s="71">
        <v>160</v>
      </c>
      <c r="D180" s="74">
        <v>1000</v>
      </c>
      <c r="E180" s="74">
        <v>600</v>
      </c>
      <c r="F180" s="70" t="str">
        <f t="shared" si="162"/>
        <v>1000x600x160</v>
      </c>
      <c r="G180" s="448" t="s">
        <v>1767</v>
      </c>
      <c r="H180" s="442" t="s">
        <v>742</v>
      </c>
      <c r="I180" s="67" t="s">
        <v>1</v>
      </c>
      <c r="J180" s="65" t="str">
        <f t="shared" ref="J180:M181" si="264">$AE180</f>
        <v>C</v>
      </c>
      <c r="K180" s="64" t="str">
        <f t="shared" si="264"/>
        <v>C</v>
      </c>
      <c r="L180" s="64" t="str">
        <f t="shared" si="264"/>
        <v>C</v>
      </c>
      <c r="M180" s="63" t="str">
        <f t="shared" si="264"/>
        <v>C</v>
      </c>
      <c r="N180" s="62">
        <v>3</v>
      </c>
      <c r="O180" s="55">
        <f t="shared" si="159"/>
        <v>1.8</v>
      </c>
      <c r="P180" s="54">
        <f t="shared" si="160"/>
        <v>0.28799999999999998</v>
      </c>
      <c r="Q180" s="53">
        <f t="shared" si="163"/>
        <v>13.536</v>
      </c>
      <c r="R180" s="161"/>
      <c r="S180" s="59"/>
      <c r="T180" s="160"/>
      <c r="U180" s="158"/>
      <c r="V180" s="159"/>
      <c r="W180" s="158"/>
      <c r="X180" s="158"/>
      <c r="Y180" s="157"/>
      <c r="Z180" s="57">
        <v>286</v>
      </c>
      <c r="AA180" s="56" t="s">
        <v>3</v>
      </c>
      <c r="AB180" s="55">
        <f t="shared" si="211"/>
        <v>514.80000000000007</v>
      </c>
      <c r="AC180" s="54">
        <f t="shared" si="212"/>
        <v>82.367999999999995</v>
      </c>
      <c r="AD180" s="53">
        <f t="shared" si="213"/>
        <v>3871.2959999999998</v>
      </c>
      <c r="AE180" s="154" t="s">
        <v>134</v>
      </c>
      <c r="AF180" s="51">
        <f t="shared" si="168"/>
        <v>665</v>
      </c>
      <c r="AG180" s="50" t="s">
        <v>1</v>
      </c>
      <c r="AH180" s="49">
        <f t="shared" si="164"/>
        <v>1197</v>
      </c>
      <c r="AI180" s="48">
        <f t="shared" si="165"/>
        <v>191.51999999999998</v>
      </c>
      <c r="AJ180" s="47">
        <f t="shared" si="166"/>
        <v>9001.44</v>
      </c>
      <c r="AK180" s="46" t="s">
        <v>741</v>
      </c>
      <c r="AL180" s="45"/>
      <c r="AM180" s="44">
        <f t="shared" si="161"/>
        <v>819.2</v>
      </c>
      <c r="AN180" s="43">
        <f t="shared" si="57"/>
        <v>983.04</v>
      </c>
      <c r="AO180" s="42">
        <f t="shared" si="261"/>
        <v>5120</v>
      </c>
      <c r="AP180" s="41">
        <f t="shared" si="58"/>
        <v>6144</v>
      </c>
      <c r="AQ180" s="108"/>
      <c r="AR180" s="108"/>
      <c r="AS180" s="108"/>
      <c r="AT180" s="66" t="str">
        <f t="shared" si="156"/>
        <v>314731</v>
      </c>
      <c r="AU180" s="447">
        <v>47</v>
      </c>
      <c r="AV180" s="450">
        <v>5120</v>
      </c>
      <c r="AW180" s="40">
        <f t="shared" si="157"/>
        <v>819.2</v>
      </c>
      <c r="AX180" s="451" t="s">
        <v>1770</v>
      </c>
    </row>
    <row r="181" spans="1:50" x14ac:dyDescent="0.3">
      <c r="A181" s="73" t="s">
        <v>1458</v>
      </c>
      <c r="B181" s="72" t="s">
        <v>740</v>
      </c>
      <c r="C181" s="71">
        <v>180</v>
      </c>
      <c r="D181" s="74">
        <v>1000</v>
      </c>
      <c r="E181" s="74">
        <v>600</v>
      </c>
      <c r="F181" s="70" t="str">
        <f t="shared" si="162"/>
        <v>1000x600x180</v>
      </c>
      <c r="G181" s="448" t="s">
        <v>1768</v>
      </c>
      <c r="H181" s="442" t="s">
        <v>1489</v>
      </c>
      <c r="I181" s="67" t="s">
        <v>1</v>
      </c>
      <c r="J181" s="65" t="str">
        <f t="shared" si="264"/>
        <v>C</v>
      </c>
      <c r="K181" s="64" t="str">
        <f t="shared" si="264"/>
        <v>C</v>
      </c>
      <c r="L181" s="64" t="str">
        <f t="shared" si="264"/>
        <v>C</v>
      </c>
      <c r="M181" s="63" t="str">
        <f t="shared" si="264"/>
        <v>C</v>
      </c>
      <c r="N181" s="62">
        <v>3</v>
      </c>
      <c r="O181" s="55">
        <f t="shared" si="159"/>
        <v>1.8</v>
      </c>
      <c r="P181" s="54">
        <f t="shared" si="160"/>
        <v>0.32400000000000001</v>
      </c>
      <c r="Q181" s="53">
        <f t="shared" si="163"/>
        <v>14.904</v>
      </c>
      <c r="R181" s="161"/>
      <c r="S181" s="59"/>
      <c r="T181" s="160"/>
      <c r="U181" s="158"/>
      <c r="V181" s="159"/>
      <c r="W181" s="158"/>
      <c r="X181" s="158"/>
      <c r="Y181" s="157"/>
      <c r="Z181" s="57">
        <v>208</v>
      </c>
      <c r="AA181" s="56" t="s">
        <v>3</v>
      </c>
      <c r="AB181" s="55">
        <f t="shared" ref="AB181" si="265">IF($AA181="--",$Z181*O181,$AA181*U181)</f>
        <v>374.40000000000003</v>
      </c>
      <c r="AC181" s="54">
        <f t="shared" ref="AC181" si="266">IF($AA181="--",$Z181*P181,$AA181*V181)</f>
        <v>67.391999999999996</v>
      </c>
      <c r="AD181" s="53">
        <f t="shared" ref="AD181" si="267">IF($AA181="--",$Z181*Q181,$AA181*W181)</f>
        <v>3100.0320000000002</v>
      </c>
      <c r="AE181" s="154" t="s">
        <v>134</v>
      </c>
      <c r="AF181" s="51">
        <f t="shared" si="168"/>
        <v>604</v>
      </c>
      <c r="AG181" s="50" t="s">
        <v>1</v>
      </c>
      <c r="AH181" s="49">
        <f t="shared" si="164"/>
        <v>1087.2</v>
      </c>
      <c r="AI181" s="48">
        <f t="shared" si="165"/>
        <v>195.696</v>
      </c>
      <c r="AJ181" s="47">
        <f t="shared" si="166"/>
        <v>9002.0159999999996</v>
      </c>
      <c r="AK181" s="46" t="s">
        <v>1683</v>
      </c>
      <c r="AL181" s="45"/>
      <c r="AM181" s="44">
        <f t="shared" si="161"/>
        <v>892.8</v>
      </c>
      <c r="AN181" s="43">
        <f t="shared" ref="AN181" si="268">ROUND(AM181*1.2,2)</f>
        <v>1071.3599999999999</v>
      </c>
      <c r="AO181" s="42">
        <f t="shared" si="261"/>
        <v>4960</v>
      </c>
      <c r="AP181" s="41">
        <f t="shared" ref="AP181" si="269">ROUND(AO181*1.2,2)</f>
        <v>5952</v>
      </c>
      <c r="AQ181" s="108"/>
      <c r="AR181" s="108"/>
      <c r="AS181" s="108"/>
      <c r="AT181" s="66" t="str">
        <f t="shared" si="156"/>
        <v>314764</v>
      </c>
      <c r="AU181" s="447">
        <v>46</v>
      </c>
      <c r="AV181" s="450">
        <v>4960</v>
      </c>
      <c r="AW181" s="40">
        <f t="shared" si="157"/>
        <v>892.8</v>
      </c>
      <c r="AX181" s="451" t="s">
        <v>1770</v>
      </c>
    </row>
    <row r="182" spans="1:50" x14ac:dyDescent="0.3">
      <c r="A182" s="73" t="s">
        <v>1458</v>
      </c>
      <c r="B182" s="70" t="s">
        <v>716</v>
      </c>
      <c r="C182" s="71">
        <v>100</v>
      </c>
      <c r="D182" s="71">
        <v>1000</v>
      </c>
      <c r="E182" s="71">
        <v>600</v>
      </c>
      <c r="F182" s="70" t="str">
        <f t="shared" si="162"/>
        <v>1000x600x100</v>
      </c>
      <c r="G182" s="431" t="s">
        <v>739</v>
      </c>
      <c r="H182" s="442" t="s">
        <v>1477</v>
      </c>
      <c r="I182" s="67" t="s">
        <v>1</v>
      </c>
      <c r="J182" s="65" t="s">
        <v>2</v>
      </c>
      <c r="K182" s="64" t="s">
        <v>2</v>
      </c>
      <c r="L182" s="425" t="s">
        <v>205</v>
      </c>
      <c r="M182" s="426" t="s">
        <v>205</v>
      </c>
      <c r="N182" s="62">
        <v>6</v>
      </c>
      <c r="O182" s="55">
        <f t="shared" si="159"/>
        <v>3.6</v>
      </c>
      <c r="P182" s="54">
        <f t="shared" si="160"/>
        <v>0.36</v>
      </c>
      <c r="Q182" s="53">
        <f t="shared" si="163"/>
        <v>18</v>
      </c>
      <c r="R182" s="161"/>
      <c r="S182" s="59"/>
      <c r="T182" s="160"/>
      <c r="U182" s="158"/>
      <c r="V182" s="159"/>
      <c r="W182" s="158"/>
      <c r="X182" s="158"/>
      <c r="Y182" s="157"/>
      <c r="Z182" s="57">
        <v>208</v>
      </c>
      <c r="AA182" s="56" t="s">
        <v>3</v>
      </c>
      <c r="AB182" s="55">
        <f t="shared" ref="AB182:AB191" si="270">IF($AA182="--",$Z182*O182,$AA182*U182)</f>
        <v>748.80000000000007</v>
      </c>
      <c r="AC182" s="54">
        <f t="shared" ref="AC182:AC191" si="271">IF($AA182="--",$Z182*P182,$AA182*V182)</f>
        <v>74.88</v>
      </c>
      <c r="AD182" s="53">
        <f t="shared" ref="AD182:AD191" si="272">IF($AA182="--",$Z182*Q182,$AA182*W182)</f>
        <v>3744</v>
      </c>
      <c r="AE182" s="52" t="s">
        <v>1751</v>
      </c>
      <c r="AF182" s="51">
        <f t="shared" si="168"/>
        <v>1</v>
      </c>
      <c r="AG182" s="50" t="s">
        <v>1</v>
      </c>
      <c r="AH182" s="49">
        <f t="shared" si="164"/>
        <v>3.6</v>
      </c>
      <c r="AI182" s="48">
        <f t="shared" si="165"/>
        <v>0.36</v>
      </c>
      <c r="AJ182" s="47">
        <f t="shared" si="166"/>
        <v>18</v>
      </c>
      <c r="AK182" s="46" t="s">
        <v>733</v>
      </c>
      <c r="AL182" s="45"/>
      <c r="AM182" s="44">
        <f t="shared" si="161"/>
        <v>542</v>
      </c>
      <c r="AN182" s="43">
        <f t="shared" si="57"/>
        <v>650.4</v>
      </c>
      <c r="AO182" s="42">
        <f t="shared" si="261"/>
        <v>5420</v>
      </c>
      <c r="AP182" s="41">
        <f t="shared" si="58"/>
        <v>6504</v>
      </c>
      <c r="AQ182" s="108"/>
      <c r="AR182" s="108"/>
      <c r="AS182" s="108"/>
      <c r="AT182" s="66" t="str">
        <f t="shared" si="156"/>
        <v>207110</v>
      </c>
      <c r="AU182" s="66">
        <v>50</v>
      </c>
      <c r="AV182" s="40">
        <v>5420</v>
      </c>
      <c r="AW182" s="40">
        <f t="shared" si="157"/>
        <v>542</v>
      </c>
    </row>
    <row r="183" spans="1:50" x14ac:dyDescent="0.3">
      <c r="A183" s="73" t="s">
        <v>1458</v>
      </c>
      <c r="B183" s="72" t="s">
        <v>716</v>
      </c>
      <c r="C183" s="74">
        <v>100</v>
      </c>
      <c r="D183" s="74">
        <v>1000</v>
      </c>
      <c r="E183" s="74">
        <v>600</v>
      </c>
      <c r="F183" s="72" t="str">
        <f t="shared" si="162"/>
        <v>1000x600x100</v>
      </c>
      <c r="G183" s="431" t="s">
        <v>738</v>
      </c>
      <c r="H183" s="442" t="s">
        <v>737</v>
      </c>
      <c r="I183" s="67" t="s">
        <v>109</v>
      </c>
      <c r="J183" s="65" t="str">
        <f t="shared" ref="J183" si="273">$AE183</f>
        <v>C</v>
      </c>
      <c r="K183" s="64"/>
      <c r="L183" s="64"/>
      <c r="M183" s="63"/>
      <c r="N183" s="62">
        <v>6</v>
      </c>
      <c r="O183" s="55">
        <f t="shared" si="159"/>
        <v>3.6</v>
      </c>
      <c r="P183" s="54">
        <f t="shared" si="160"/>
        <v>0.36</v>
      </c>
      <c r="Q183" s="53">
        <f t="shared" si="163"/>
        <v>18</v>
      </c>
      <c r="R183" s="57">
        <v>8</v>
      </c>
      <c r="S183" s="59">
        <v>2</v>
      </c>
      <c r="T183" s="171">
        <f>R183*N183</f>
        <v>48</v>
      </c>
      <c r="U183" s="55">
        <f>O183*R183</f>
        <v>28.8</v>
      </c>
      <c r="V183" s="54">
        <f>P183*R183</f>
        <v>2.88</v>
      </c>
      <c r="W183" s="55">
        <f>AU183*V183</f>
        <v>144</v>
      </c>
      <c r="X183" s="55" t="s">
        <v>381</v>
      </c>
      <c r="Y183" s="170">
        <f>R183/S183*N183*C183+140</f>
        <v>2540</v>
      </c>
      <c r="Z183" s="155">
        <f>AA183*R183</f>
        <v>208</v>
      </c>
      <c r="AA183" s="59">
        <v>26</v>
      </c>
      <c r="AB183" s="55">
        <f t="shared" si="270"/>
        <v>748.80000000000007</v>
      </c>
      <c r="AC183" s="54">
        <f t="shared" si="271"/>
        <v>74.88</v>
      </c>
      <c r="AD183" s="53">
        <f t="shared" si="272"/>
        <v>3744</v>
      </c>
      <c r="AE183" s="154" t="s">
        <v>134</v>
      </c>
      <c r="AF183" s="51">
        <f t="shared" si="168"/>
        <v>63</v>
      </c>
      <c r="AG183" s="169" t="s">
        <v>137</v>
      </c>
      <c r="AH183" s="49">
        <f t="shared" si="164"/>
        <v>1814.4</v>
      </c>
      <c r="AI183" s="48">
        <f t="shared" si="165"/>
        <v>181.44</v>
      </c>
      <c r="AJ183" s="47">
        <f t="shared" si="166"/>
        <v>9072</v>
      </c>
      <c r="AK183" s="46" t="s">
        <v>733</v>
      </c>
      <c r="AL183" s="45" t="s">
        <v>736</v>
      </c>
      <c r="AM183" s="44">
        <f t="shared" si="161"/>
        <v>542</v>
      </c>
      <c r="AN183" s="43">
        <f t="shared" si="57"/>
        <v>650.4</v>
      </c>
      <c r="AO183" s="42">
        <f t="shared" si="261"/>
        <v>5420</v>
      </c>
      <c r="AP183" s="41">
        <f t="shared" si="58"/>
        <v>6504</v>
      </c>
      <c r="AQ183" s="108"/>
      <c r="AR183" s="108"/>
      <c r="AS183" s="108"/>
      <c r="AT183" s="66" t="str">
        <f t="shared" si="156"/>
        <v>254198</v>
      </c>
      <c r="AU183" s="66">
        <v>50</v>
      </c>
      <c r="AV183" s="40">
        <v>5420</v>
      </c>
      <c r="AW183" s="40">
        <f t="shared" si="157"/>
        <v>542</v>
      </c>
    </row>
    <row r="184" spans="1:50" x14ac:dyDescent="0.3">
      <c r="A184" s="73" t="s">
        <v>1458</v>
      </c>
      <c r="B184" s="72" t="s">
        <v>716</v>
      </c>
      <c r="C184" s="74">
        <v>100</v>
      </c>
      <c r="D184" s="74">
        <v>1000</v>
      </c>
      <c r="E184" s="74">
        <v>600</v>
      </c>
      <c r="F184" s="72" t="str">
        <f t="shared" si="162"/>
        <v>1000x600x100</v>
      </c>
      <c r="G184" s="431" t="s">
        <v>735</v>
      </c>
      <c r="H184" s="442" t="s">
        <v>734</v>
      </c>
      <c r="I184" s="67" t="s">
        <v>109</v>
      </c>
      <c r="J184" s="65"/>
      <c r="K184" s="64" t="str">
        <f t="shared" ref="K184" si="274">$AE184</f>
        <v>C</v>
      </c>
      <c r="L184" s="64"/>
      <c r="M184" s="63"/>
      <c r="N184" s="62">
        <v>6</v>
      </c>
      <c r="O184" s="55">
        <f t="shared" si="159"/>
        <v>3.6</v>
      </c>
      <c r="P184" s="54">
        <f t="shared" si="160"/>
        <v>0.36</v>
      </c>
      <c r="Q184" s="53">
        <f t="shared" si="163"/>
        <v>18</v>
      </c>
      <c r="R184" s="57">
        <v>16</v>
      </c>
      <c r="S184" s="59">
        <v>4</v>
      </c>
      <c r="T184" s="171">
        <f>R184*N184</f>
        <v>96</v>
      </c>
      <c r="U184" s="55">
        <f>O184*R184</f>
        <v>57.6</v>
      </c>
      <c r="V184" s="54">
        <f>P184*R184</f>
        <v>5.76</v>
      </c>
      <c r="W184" s="55">
        <f>AU184*V184</f>
        <v>288</v>
      </c>
      <c r="X184" s="55" t="s">
        <v>198</v>
      </c>
      <c r="Y184" s="174">
        <f>R184/S184*N184*C184+140</f>
        <v>2540</v>
      </c>
      <c r="Z184" s="155">
        <f>AA184*R184</f>
        <v>208</v>
      </c>
      <c r="AA184" s="59">
        <v>13</v>
      </c>
      <c r="AB184" s="55">
        <f t="shared" si="270"/>
        <v>748.80000000000007</v>
      </c>
      <c r="AC184" s="54">
        <f t="shared" si="271"/>
        <v>74.88</v>
      </c>
      <c r="AD184" s="53">
        <f t="shared" si="272"/>
        <v>3744</v>
      </c>
      <c r="AE184" s="154" t="s">
        <v>134</v>
      </c>
      <c r="AF184" s="51">
        <f t="shared" si="168"/>
        <v>32</v>
      </c>
      <c r="AG184" s="169" t="s">
        <v>137</v>
      </c>
      <c r="AH184" s="49">
        <f t="shared" si="164"/>
        <v>1843.2</v>
      </c>
      <c r="AI184" s="48">
        <f t="shared" si="165"/>
        <v>184.32</v>
      </c>
      <c r="AJ184" s="47">
        <f t="shared" si="166"/>
        <v>9216</v>
      </c>
      <c r="AK184" s="46" t="s">
        <v>733</v>
      </c>
      <c r="AL184" s="45" t="s">
        <v>732</v>
      </c>
      <c r="AM184" s="44">
        <f t="shared" si="161"/>
        <v>542</v>
      </c>
      <c r="AN184" s="43">
        <f t="shared" si="57"/>
        <v>650.4</v>
      </c>
      <c r="AO184" s="42">
        <f t="shared" si="261"/>
        <v>5420</v>
      </c>
      <c r="AP184" s="41">
        <f t="shared" si="58"/>
        <v>6504</v>
      </c>
      <c r="AQ184" s="108"/>
      <c r="AR184" s="108"/>
      <c r="AS184" s="108"/>
      <c r="AT184" s="66" t="str">
        <f t="shared" si="156"/>
        <v>247839</v>
      </c>
      <c r="AU184" s="66">
        <v>50</v>
      </c>
      <c r="AV184" s="40">
        <v>5420</v>
      </c>
      <c r="AW184" s="40">
        <f t="shared" si="157"/>
        <v>542</v>
      </c>
    </row>
    <row r="185" spans="1:50" x14ac:dyDescent="0.3">
      <c r="A185" s="73" t="s">
        <v>1458</v>
      </c>
      <c r="B185" s="72" t="s">
        <v>716</v>
      </c>
      <c r="C185" s="71">
        <v>120</v>
      </c>
      <c r="D185" s="74">
        <v>1000</v>
      </c>
      <c r="E185" s="74">
        <v>600</v>
      </c>
      <c r="F185" s="70" t="str">
        <f t="shared" si="162"/>
        <v>1000x600x120</v>
      </c>
      <c r="G185" s="431" t="s">
        <v>731</v>
      </c>
      <c r="H185" s="442" t="s">
        <v>730</v>
      </c>
      <c r="I185" s="67" t="s">
        <v>1</v>
      </c>
      <c r="J185" s="65" t="s">
        <v>205</v>
      </c>
      <c r="K185" s="64" t="s">
        <v>205</v>
      </c>
      <c r="L185" s="425" t="s">
        <v>134</v>
      </c>
      <c r="M185" s="426" t="s">
        <v>134</v>
      </c>
      <c r="N185" s="62">
        <v>5</v>
      </c>
      <c r="O185" s="55">
        <f t="shared" si="159"/>
        <v>3</v>
      </c>
      <c r="P185" s="54">
        <f t="shared" si="160"/>
        <v>0.36</v>
      </c>
      <c r="Q185" s="53">
        <f t="shared" si="163"/>
        <v>17.28</v>
      </c>
      <c r="R185" s="161"/>
      <c r="S185" s="59"/>
      <c r="T185" s="160"/>
      <c r="U185" s="158"/>
      <c r="V185" s="159"/>
      <c r="W185" s="158"/>
      <c r="X185" s="158"/>
      <c r="Y185" s="157"/>
      <c r="Z185" s="57">
        <v>208</v>
      </c>
      <c r="AA185" s="56" t="s">
        <v>3</v>
      </c>
      <c r="AB185" s="55">
        <f t="shared" si="270"/>
        <v>624</v>
      </c>
      <c r="AC185" s="54">
        <f t="shared" si="271"/>
        <v>74.88</v>
      </c>
      <c r="AD185" s="53">
        <f t="shared" si="272"/>
        <v>3594.2400000000002</v>
      </c>
      <c r="AE185" s="406" t="s">
        <v>1752</v>
      </c>
      <c r="AF185" s="51">
        <f t="shared" si="168"/>
        <v>521</v>
      </c>
      <c r="AG185" s="50" t="s">
        <v>1</v>
      </c>
      <c r="AH185" s="49">
        <f t="shared" si="164"/>
        <v>1563</v>
      </c>
      <c r="AI185" s="48">
        <f t="shared" si="165"/>
        <v>187.56</v>
      </c>
      <c r="AJ185" s="47">
        <f t="shared" si="166"/>
        <v>9002.880000000001</v>
      </c>
      <c r="AK185" s="46" t="s">
        <v>729</v>
      </c>
      <c r="AL185" s="45"/>
      <c r="AM185" s="44">
        <f t="shared" si="161"/>
        <v>614.4</v>
      </c>
      <c r="AN185" s="43">
        <f t="shared" si="57"/>
        <v>737.28</v>
      </c>
      <c r="AO185" s="42">
        <f t="shared" si="261"/>
        <v>5120</v>
      </c>
      <c r="AP185" s="41">
        <f t="shared" si="58"/>
        <v>6144</v>
      </c>
      <c r="AQ185" s="108"/>
      <c r="AR185" s="108"/>
      <c r="AS185" s="108"/>
      <c r="AT185" s="66" t="str">
        <f t="shared" si="156"/>
        <v>209162</v>
      </c>
      <c r="AU185" s="66">
        <v>48</v>
      </c>
      <c r="AV185" s="40">
        <v>5120</v>
      </c>
      <c r="AW185" s="40">
        <f t="shared" si="157"/>
        <v>614.4</v>
      </c>
    </row>
    <row r="186" spans="1:50" x14ac:dyDescent="0.3">
      <c r="A186" s="73" t="s">
        <v>1458</v>
      </c>
      <c r="B186" s="72" t="s">
        <v>716</v>
      </c>
      <c r="C186" s="71">
        <v>140</v>
      </c>
      <c r="D186" s="74">
        <v>1000</v>
      </c>
      <c r="E186" s="74">
        <v>600</v>
      </c>
      <c r="F186" s="70" t="str">
        <f t="shared" ref="F186" si="275">D186&amp;"x"&amp;E186&amp;"x"&amp;C186</f>
        <v>1000x600x140</v>
      </c>
      <c r="G186" s="432" t="s">
        <v>1734</v>
      </c>
      <c r="H186" s="442" t="s">
        <v>1733</v>
      </c>
      <c r="I186" s="67" t="s">
        <v>1</v>
      </c>
      <c r="J186" s="65" t="s">
        <v>1757</v>
      </c>
      <c r="K186" s="64" t="s">
        <v>1757</v>
      </c>
      <c r="L186" s="64" t="s">
        <v>1757</v>
      </c>
      <c r="M186" s="63" t="s">
        <v>1757</v>
      </c>
      <c r="N186" s="62">
        <v>4</v>
      </c>
      <c r="O186" s="55">
        <f t="shared" si="159"/>
        <v>2.4</v>
      </c>
      <c r="P186" s="54">
        <f t="shared" si="160"/>
        <v>0.33600000000000002</v>
      </c>
      <c r="Q186" s="53">
        <f t="shared" ref="Q186" si="276">P186*AU186</f>
        <v>15.456000000000001</v>
      </c>
      <c r="R186" s="161"/>
      <c r="S186" s="59"/>
      <c r="T186" s="160"/>
      <c r="U186" s="158"/>
      <c r="V186" s="159"/>
      <c r="W186" s="158"/>
      <c r="X186" s="158"/>
      <c r="Y186" s="157"/>
      <c r="Z186" s="57">
        <v>208</v>
      </c>
      <c r="AA186" s="56" t="s">
        <v>3</v>
      </c>
      <c r="AB186" s="55">
        <f t="shared" ref="AB186" si="277">IF($AA186="--",$Z186*O186,$AA186*U186)</f>
        <v>499.2</v>
      </c>
      <c r="AC186" s="54">
        <f t="shared" ref="AC186" si="278">IF($AA186="--",$Z186*P186,$AA186*V186)</f>
        <v>69.888000000000005</v>
      </c>
      <c r="AD186" s="53">
        <f t="shared" ref="AD186" si="279">IF($AA186="--",$Z186*Q186,$AA186*W186)</f>
        <v>3214.8480000000004</v>
      </c>
      <c r="AE186" s="154" t="s">
        <v>134</v>
      </c>
      <c r="AF186" s="51">
        <f t="shared" ref="AF186" si="280">IF(LEFT(AE186,1)="A",1,IF(AG186="пач.",IF(AE186="B",ROUNDUP(6000/Q186,0),ROUNDUP(9000/Q186,0)),IF(AE186="B",ROUNDUP(6000/W186,0),ROUNDUP(9000/W186,0))))</f>
        <v>583</v>
      </c>
      <c r="AG186" s="50" t="s">
        <v>1</v>
      </c>
      <c r="AH186" s="49">
        <f t="shared" ref="AH186" si="281">IF(AG186="пач.",AF186*O186,AF186*U186)</f>
        <v>1399.2</v>
      </c>
      <c r="AI186" s="48">
        <f t="shared" ref="AI186" si="282">IF(AG186="пач.",AF186*P186,AF186*V186)</f>
        <v>195.88800000000001</v>
      </c>
      <c r="AJ186" s="47">
        <f t="shared" ref="AJ186" si="283">IF(AG186="пач.",AF186*Q186,AF186*W186)</f>
        <v>9010.848</v>
      </c>
      <c r="AK186" s="46" t="s">
        <v>1738</v>
      </c>
      <c r="AL186" s="45"/>
      <c r="AM186" s="44">
        <f t="shared" si="161"/>
        <v>686</v>
      </c>
      <c r="AN186" s="43">
        <f t="shared" ref="AN186" si="284">ROUND(AM186*1.2,2)</f>
        <v>823.2</v>
      </c>
      <c r="AO186" s="42">
        <f t="shared" ref="AO186" si="285">ROUND(AV186*(1-$AP$11),2)</f>
        <v>4900</v>
      </c>
      <c r="AP186" s="41">
        <f t="shared" ref="AP186" si="286">ROUND(AO186*1.2,2)</f>
        <v>5880</v>
      </c>
      <c r="AQ186" s="108"/>
      <c r="AR186" s="108"/>
      <c r="AS186" s="108"/>
      <c r="AT186" s="66" t="str">
        <f t="shared" si="156"/>
        <v>204729</v>
      </c>
      <c r="AU186" s="66">
        <v>46</v>
      </c>
      <c r="AV186" s="40">
        <v>4900</v>
      </c>
      <c r="AW186" s="40">
        <f t="shared" si="157"/>
        <v>686</v>
      </c>
    </row>
    <row r="187" spans="1:50" x14ac:dyDescent="0.3">
      <c r="A187" s="73" t="s">
        <v>1458</v>
      </c>
      <c r="B187" s="72" t="s">
        <v>716</v>
      </c>
      <c r="C187" s="71">
        <v>150</v>
      </c>
      <c r="D187" s="74">
        <v>1000</v>
      </c>
      <c r="E187" s="74">
        <v>600</v>
      </c>
      <c r="F187" s="70" t="str">
        <f t="shared" si="162"/>
        <v>1000x600x150</v>
      </c>
      <c r="G187" s="431" t="s">
        <v>728</v>
      </c>
      <c r="H187" s="442" t="s">
        <v>727</v>
      </c>
      <c r="I187" s="67" t="s">
        <v>1</v>
      </c>
      <c r="J187" s="65" t="str">
        <f t="shared" ref="J187:M188" si="287">$AE187</f>
        <v>A</v>
      </c>
      <c r="K187" s="64" t="str">
        <f t="shared" si="287"/>
        <v>A</v>
      </c>
      <c r="L187" s="64" t="str">
        <f t="shared" si="287"/>
        <v>A</v>
      </c>
      <c r="M187" s="63" t="str">
        <f t="shared" si="287"/>
        <v>A</v>
      </c>
      <c r="N187" s="62">
        <v>4</v>
      </c>
      <c r="O187" s="55">
        <f t="shared" si="159"/>
        <v>2.4</v>
      </c>
      <c r="P187" s="54">
        <f t="shared" si="160"/>
        <v>0.36</v>
      </c>
      <c r="Q187" s="53">
        <f t="shared" si="163"/>
        <v>16.559999999999999</v>
      </c>
      <c r="R187" s="161"/>
      <c r="S187" s="59"/>
      <c r="T187" s="160"/>
      <c r="U187" s="158"/>
      <c r="V187" s="159"/>
      <c r="W187" s="158"/>
      <c r="X187" s="158"/>
      <c r="Y187" s="157"/>
      <c r="Z187" s="57">
        <v>208</v>
      </c>
      <c r="AA187" s="56" t="s">
        <v>3</v>
      </c>
      <c r="AB187" s="55">
        <f t="shared" si="270"/>
        <v>499.2</v>
      </c>
      <c r="AC187" s="54">
        <f t="shared" si="271"/>
        <v>74.88</v>
      </c>
      <c r="AD187" s="53">
        <f t="shared" si="272"/>
        <v>3444.4799999999996</v>
      </c>
      <c r="AE187" s="52" t="s">
        <v>2</v>
      </c>
      <c r="AF187" s="51">
        <f t="shared" si="168"/>
        <v>1</v>
      </c>
      <c r="AG187" s="50" t="s">
        <v>1</v>
      </c>
      <c r="AH187" s="49">
        <f t="shared" si="164"/>
        <v>2.4</v>
      </c>
      <c r="AI187" s="48">
        <f t="shared" si="165"/>
        <v>0.36</v>
      </c>
      <c r="AJ187" s="47">
        <f t="shared" si="166"/>
        <v>16.559999999999999</v>
      </c>
      <c r="AK187" s="46" t="s">
        <v>721</v>
      </c>
      <c r="AL187" s="45"/>
      <c r="AM187" s="44">
        <f t="shared" si="161"/>
        <v>720</v>
      </c>
      <c r="AN187" s="43">
        <f t="shared" si="57"/>
        <v>864</v>
      </c>
      <c r="AO187" s="42">
        <f t="shared" si="261"/>
        <v>4800</v>
      </c>
      <c r="AP187" s="41">
        <f t="shared" si="58"/>
        <v>5760</v>
      </c>
      <c r="AQ187" s="108"/>
      <c r="AR187" s="108"/>
      <c r="AS187" s="108"/>
      <c r="AT187" s="66" t="str">
        <f t="shared" si="156"/>
        <v>205175</v>
      </c>
      <c r="AU187" s="66">
        <v>46</v>
      </c>
      <c r="AV187" s="40">
        <v>4800</v>
      </c>
      <c r="AW187" s="40">
        <f t="shared" si="157"/>
        <v>720</v>
      </c>
    </row>
    <row r="188" spans="1:50" x14ac:dyDescent="0.3">
      <c r="A188" s="73" t="s">
        <v>1458</v>
      </c>
      <c r="B188" s="72" t="s">
        <v>716</v>
      </c>
      <c r="C188" s="74">
        <v>150</v>
      </c>
      <c r="D188" s="74">
        <v>1000</v>
      </c>
      <c r="E188" s="74">
        <v>600</v>
      </c>
      <c r="F188" s="72" t="str">
        <f t="shared" si="162"/>
        <v>1000x600x150</v>
      </c>
      <c r="G188" s="431" t="s">
        <v>726</v>
      </c>
      <c r="H188" s="442" t="s">
        <v>725</v>
      </c>
      <c r="I188" s="67" t="s">
        <v>109</v>
      </c>
      <c r="J188" s="65" t="str">
        <f t="shared" si="287"/>
        <v>C</v>
      </c>
      <c r="K188" s="64"/>
      <c r="L188" s="64"/>
      <c r="M188" s="63"/>
      <c r="N188" s="62">
        <v>4</v>
      </c>
      <c r="O188" s="55">
        <f t="shared" si="159"/>
        <v>2.4</v>
      </c>
      <c r="P188" s="54">
        <f t="shared" si="160"/>
        <v>0.36</v>
      </c>
      <c r="Q188" s="53">
        <f t="shared" si="163"/>
        <v>16.559999999999999</v>
      </c>
      <c r="R188" s="57">
        <v>8</v>
      </c>
      <c r="S188" s="59">
        <v>2</v>
      </c>
      <c r="T188" s="171">
        <f>R188*N188</f>
        <v>32</v>
      </c>
      <c r="U188" s="55">
        <f>O188*R188</f>
        <v>19.2</v>
      </c>
      <c r="V188" s="54">
        <f>P188*R188</f>
        <v>2.88</v>
      </c>
      <c r="W188" s="55">
        <f>AU188*V188</f>
        <v>132.47999999999999</v>
      </c>
      <c r="X188" s="55" t="s">
        <v>381</v>
      </c>
      <c r="Y188" s="170">
        <f>R188/S188*N188*C188+140</f>
        <v>2540</v>
      </c>
      <c r="Z188" s="155">
        <f>AA188*R188</f>
        <v>208</v>
      </c>
      <c r="AA188" s="59">
        <v>26</v>
      </c>
      <c r="AB188" s="55">
        <f t="shared" si="270"/>
        <v>499.2</v>
      </c>
      <c r="AC188" s="54">
        <f t="shared" si="271"/>
        <v>74.88</v>
      </c>
      <c r="AD188" s="53">
        <f t="shared" si="272"/>
        <v>3444.4799999999996</v>
      </c>
      <c r="AE188" s="154" t="s">
        <v>134</v>
      </c>
      <c r="AF188" s="51">
        <f t="shared" si="168"/>
        <v>68</v>
      </c>
      <c r="AG188" s="169" t="s">
        <v>137</v>
      </c>
      <c r="AH188" s="49">
        <f t="shared" si="164"/>
        <v>1305.5999999999999</v>
      </c>
      <c r="AI188" s="48">
        <f t="shared" si="165"/>
        <v>195.84</v>
      </c>
      <c r="AJ188" s="47">
        <f t="shared" si="166"/>
        <v>9008.64</v>
      </c>
      <c r="AK188" s="46" t="s">
        <v>721</v>
      </c>
      <c r="AL188" s="45" t="s">
        <v>724</v>
      </c>
      <c r="AM188" s="44">
        <f t="shared" si="161"/>
        <v>720</v>
      </c>
      <c r="AN188" s="43">
        <f t="shared" si="57"/>
        <v>864</v>
      </c>
      <c r="AO188" s="42">
        <f t="shared" si="261"/>
        <v>4800</v>
      </c>
      <c r="AP188" s="41">
        <f t="shared" si="58"/>
        <v>5760</v>
      </c>
      <c r="AQ188" s="108"/>
      <c r="AR188" s="108"/>
      <c r="AS188" s="108"/>
      <c r="AT188" s="66" t="str">
        <f t="shared" si="156"/>
        <v>251134</v>
      </c>
      <c r="AU188" s="66">
        <v>46</v>
      </c>
      <c r="AV188" s="40">
        <v>4800</v>
      </c>
      <c r="AW188" s="40">
        <f t="shared" si="157"/>
        <v>720</v>
      </c>
    </row>
    <row r="189" spans="1:50" x14ac:dyDescent="0.3">
      <c r="A189" s="73" t="s">
        <v>1458</v>
      </c>
      <c r="B189" s="72" t="s">
        <v>716</v>
      </c>
      <c r="C189" s="74">
        <v>150</v>
      </c>
      <c r="D189" s="74">
        <v>1000</v>
      </c>
      <c r="E189" s="74">
        <v>600</v>
      </c>
      <c r="F189" s="72" t="str">
        <f t="shared" si="162"/>
        <v>1000x600x150</v>
      </c>
      <c r="G189" s="431" t="s">
        <v>723</v>
      </c>
      <c r="H189" s="442" t="s">
        <v>722</v>
      </c>
      <c r="I189" s="67" t="s">
        <v>109</v>
      </c>
      <c r="J189" s="65"/>
      <c r="K189" s="64" t="str">
        <f t="shared" ref="K189:L189" si="288">$AE189</f>
        <v>C</v>
      </c>
      <c r="L189" s="64" t="str">
        <f t="shared" si="288"/>
        <v>C</v>
      </c>
      <c r="M189" s="63"/>
      <c r="N189" s="62">
        <v>4</v>
      </c>
      <c r="O189" s="55">
        <f t="shared" si="159"/>
        <v>2.4</v>
      </c>
      <c r="P189" s="54">
        <f t="shared" si="160"/>
        <v>0.36</v>
      </c>
      <c r="Q189" s="53">
        <f t="shared" si="163"/>
        <v>16.559999999999999</v>
      </c>
      <c r="R189" s="57">
        <v>16</v>
      </c>
      <c r="S189" s="59">
        <v>4</v>
      </c>
      <c r="T189" s="171">
        <f>R189*N189</f>
        <v>64</v>
      </c>
      <c r="U189" s="55">
        <f>O189*R189</f>
        <v>38.4</v>
      </c>
      <c r="V189" s="54">
        <f>P189*R189</f>
        <v>5.76</v>
      </c>
      <c r="W189" s="55">
        <f>AU189*V189</f>
        <v>264.95999999999998</v>
      </c>
      <c r="X189" s="55" t="s">
        <v>198</v>
      </c>
      <c r="Y189" s="174">
        <f>R189/S189*N189*C189+140</f>
        <v>2540</v>
      </c>
      <c r="Z189" s="155">
        <f>AA189*R189</f>
        <v>208</v>
      </c>
      <c r="AA189" s="59">
        <v>13</v>
      </c>
      <c r="AB189" s="55">
        <f t="shared" si="270"/>
        <v>499.2</v>
      </c>
      <c r="AC189" s="54">
        <f t="shared" si="271"/>
        <v>74.88</v>
      </c>
      <c r="AD189" s="53">
        <f t="shared" si="272"/>
        <v>3444.4799999999996</v>
      </c>
      <c r="AE189" s="154" t="s">
        <v>134</v>
      </c>
      <c r="AF189" s="51">
        <f t="shared" si="168"/>
        <v>34</v>
      </c>
      <c r="AG189" s="169" t="s">
        <v>137</v>
      </c>
      <c r="AH189" s="49">
        <f t="shared" si="164"/>
        <v>1305.5999999999999</v>
      </c>
      <c r="AI189" s="48">
        <f t="shared" si="165"/>
        <v>195.84</v>
      </c>
      <c r="AJ189" s="47">
        <f t="shared" si="166"/>
        <v>9008.64</v>
      </c>
      <c r="AK189" s="46" t="s">
        <v>721</v>
      </c>
      <c r="AL189" s="45" t="s">
        <v>720</v>
      </c>
      <c r="AM189" s="44">
        <f t="shared" si="161"/>
        <v>720</v>
      </c>
      <c r="AN189" s="43">
        <f t="shared" si="57"/>
        <v>864</v>
      </c>
      <c r="AO189" s="42">
        <f t="shared" si="261"/>
        <v>4800</v>
      </c>
      <c r="AP189" s="41">
        <f t="shared" si="58"/>
        <v>5760</v>
      </c>
      <c r="AQ189" s="108"/>
      <c r="AR189" s="108"/>
      <c r="AS189" s="108"/>
      <c r="AT189" s="66" t="str">
        <f t="shared" si="156"/>
        <v>233677</v>
      </c>
      <c r="AU189" s="66">
        <v>46</v>
      </c>
      <c r="AV189" s="40">
        <v>4800</v>
      </c>
      <c r="AW189" s="40">
        <f t="shared" si="157"/>
        <v>720</v>
      </c>
    </row>
    <row r="190" spans="1:50" x14ac:dyDescent="0.3">
      <c r="A190" s="73" t="s">
        <v>1458</v>
      </c>
      <c r="B190" s="72" t="s">
        <v>716</v>
      </c>
      <c r="C190" s="71">
        <v>160</v>
      </c>
      <c r="D190" s="74">
        <v>1000</v>
      </c>
      <c r="E190" s="74">
        <v>600</v>
      </c>
      <c r="F190" s="70" t="str">
        <f t="shared" si="162"/>
        <v>1000x600x160</v>
      </c>
      <c r="G190" s="431" t="s">
        <v>719</v>
      </c>
      <c r="H190" s="442" t="s">
        <v>718</v>
      </c>
      <c r="I190" s="67" t="s">
        <v>1</v>
      </c>
      <c r="J190" s="65" t="str">
        <f t="shared" ref="J190:M195" si="289">$AE190</f>
        <v>C</v>
      </c>
      <c r="K190" s="64" t="str">
        <f t="shared" si="289"/>
        <v>C</v>
      </c>
      <c r="L190" s="64" t="str">
        <f t="shared" si="289"/>
        <v>C</v>
      </c>
      <c r="M190" s="63" t="str">
        <f t="shared" si="289"/>
        <v>C</v>
      </c>
      <c r="N190" s="62">
        <v>3</v>
      </c>
      <c r="O190" s="55">
        <f t="shared" si="159"/>
        <v>1.8</v>
      </c>
      <c r="P190" s="54">
        <f t="shared" si="160"/>
        <v>0.28799999999999998</v>
      </c>
      <c r="Q190" s="53">
        <f t="shared" si="163"/>
        <v>12.959999999999999</v>
      </c>
      <c r="R190" s="161"/>
      <c r="S190" s="59"/>
      <c r="T190" s="160"/>
      <c r="U190" s="158"/>
      <c r="V190" s="159"/>
      <c r="W190" s="158"/>
      <c r="X190" s="158"/>
      <c r="Y190" s="157"/>
      <c r="Z190" s="57">
        <v>286</v>
      </c>
      <c r="AA190" s="56" t="s">
        <v>3</v>
      </c>
      <c r="AB190" s="55">
        <f t="shared" si="270"/>
        <v>514.80000000000007</v>
      </c>
      <c r="AC190" s="54">
        <f t="shared" si="271"/>
        <v>82.367999999999995</v>
      </c>
      <c r="AD190" s="53">
        <f t="shared" si="272"/>
        <v>3706.56</v>
      </c>
      <c r="AE190" s="154" t="s">
        <v>134</v>
      </c>
      <c r="AF190" s="51">
        <f>IF(LEFT(AE190,1)="A",1,IF(AG190="пач.",IF(AE190="B",ROUNDUP(6000/Q190,0),ROUNDUP(9000/Q190,0)),IF(AE190="B",ROUNDUP(6000/W190,0),ROUNDUP(9000/W190,0))))</f>
        <v>695</v>
      </c>
      <c r="AG190" s="50" t="s">
        <v>1</v>
      </c>
      <c r="AH190" s="49">
        <f t="shared" si="164"/>
        <v>1251</v>
      </c>
      <c r="AI190" s="48">
        <f t="shared" si="165"/>
        <v>200.16</v>
      </c>
      <c r="AJ190" s="47">
        <f t="shared" si="166"/>
        <v>9007.1999999999989</v>
      </c>
      <c r="AK190" s="46" t="s">
        <v>717</v>
      </c>
      <c r="AL190" s="45"/>
      <c r="AM190" s="44">
        <f t="shared" si="161"/>
        <v>748.8</v>
      </c>
      <c r="AN190" s="43">
        <f t="shared" si="57"/>
        <v>898.56</v>
      </c>
      <c r="AO190" s="42">
        <f t="shared" si="261"/>
        <v>4680</v>
      </c>
      <c r="AP190" s="41">
        <f t="shared" si="58"/>
        <v>5616</v>
      </c>
      <c r="AQ190" s="108"/>
      <c r="AR190" s="108"/>
      <c r="AS190" s="108"/>
      <c r="AT190" s="66" t="str">
        <f t="shared" si="156"/>
        <v>217505</v>
      </c>
      <c r="AU190" s="66">
        <v>45</v>
      </c>
      <c r="AV190" s="40">
        <v>4680</v>
      </c>
      <c r="AW190" s="40">
        <f t="shared" si="157"/>
        <v>748.8</v>
      </c>
    </row>
    <row r="191" spans="1:50" x14ac:dyDescent="0.3">
      <c r="A191" s="73" t="s">
        <v>1458</v>
      </c>
      <c r="B191" s="72" t="s">
        <v>716</v>
      </c>
      <c r="C191" s="71">
        <v>170</v>
      </c>
      <c r="D191" s="74">
        <v>1000</v>
      </c>
      <c r="E191" s="74">
        <v>600</v>
      </c>
      <c r="F191" s="70" t="str">
        <f t="shared" si="162"/>
        <v>1000x600x170</v>
      </c>
      <c r="G191" s="431" t="s">
        <v>1417</v>
      </c>
      <c r="H191" s="442" t="s">
        <v>1416</v>
      </c>
      <c r="I191" s="67" t="s">
        <v>1</v>
      </c>
      <c r="J191" s="65" t="str">
        <f t="shared" si="289"/>
        <v>C</v>
      </c>
      <c r="K191" s="64" t="str">
        <f t="shared" si="289"/>
        <v>C</v>
      </c>
      <c r="L191" s="64" t="str">
        <f t="shared" si="289"/>
        <v>C</v>
      </c>
      <c r="M191" s="63" t="str">
        <f t="shared" si="289"/>
        <v>C</v>
      </c>
      <c r="N191" s="62">
        <v>3</v>
      </c>
      <c r="O191" s="55">
        <f t="shared" si="159"/>
        <v>1.8</v>
      </c>
      <c r="P191" s="54">
        <f t="shared" si="160"/>
        <v>0.30599999999999999</v>
      </c>
      <c r="Q191" s="53">
        <f t="shared" si="163"/>
        <v>13.77</v>
      </c>
      <c r="R191" s="161"/>
      <c r="S191" s="59"/>
      <c r="T191" s="160"/>
      <c r="U191" s="158"/>
      <c r="V191" s="159"/>
      <c r="W191" s="158"/>
      <c r="X191" s="158"/>
      <c r="Y191" s="157"/>
      <c r="Z191" s="57">
        <v>260</v>
      </c>
      <c r="AA191" s="56" t="s">
        <v>3</v>
      </c>
      <c r="AB191" s="55">
        <f t="shared" si="270"/>
        <v>468</v>
      </c>
      <c r="AC191" s="54">
        <f t="shared" si="271"/>
        <v>79.56</v>
      </c>
      <c r="AD191" s="53">
        <f t="shared" si="272"/>
        <v>3580.2</v>
      </c>
      <c r="AE191" s="421" t="s">
        <v>134</v>
      </c>
      <c r="AF191" s="51">
        <f t="shared" si="168"/>
        <v>654</v>
      </c>
      <c r="AG191" s="50" t="s">
        <v>1</v>
      </c>
      <c r="AH191" s="49">
        <f t="shared" si="164"/>
        <v>1177.2</v>
      </c>
      <c r="AI191" s="48">
        <f t="shared" si="165"/>
        <v>200.124</v>
      </c>
      <c r="AJ191" s="47">
        <f t="shared" si="166"/>
        <v>9005.58</v>
      </c>
      <c r="AK191" s="46" t="s">
        <v>1418</v>
      </c>
      <c r="AL191" s="45"/>
      <c r="AM191" s="44">
        <f t="shared" si="161"/>
        <v>782</v>
      </c>
      <c r="AN191" s="43">
        <f t="shared" si="57"/>
        <v>938.4</v>
      </c>
      <c r="AO191" s="42">
        <f t="shared" si="261"/>
        <v>4600</v>
      </c>
      <c r="AP191" s="41">
        <f t="shared" si="58"/>
        <v>5520</v>
      </c>
      <c r="AQ191" s="108"/>
      <c r="AR191" s="108"/>
      <c r="AS191" s="108"/>
      <c r="AT191" s="66" t="str">
        <f t="shared" si="156"/>
        <v>221122</v>
      </c>
      <c r="AU191" s="66">
        <v>45</v>
      </c>
      <c r="AV191" s="40">
        <v>4600</v>
      </c>
      <c r="AW191" s="40">
        <f t="shared" si="157"/>
        <v>782</v>
      </c>
    </row>
    <row r="192" spans="1:50" x14ac:dyDescent="0.3">
      <c r="A192" s="73" t="s">
        <v>1458</v>
      </c>
      <c r="B192" s="72" t="s">
        <v>716</v>
      </c>
      <c r="C192" s="71">
        <v>180</v>
      </c>
      <c r="D192" s="74">
        <v>1000</v>
      </c>
      <c r="E192" s="74">
        <v>600</v>
      </c>
      <c r="F192" s="70" t="str">
        <f t="shared" si="162"/>
        <v>1000x600x180</v>
      </c>
      <c r="G192" s="431" t="s">
        <v>1491</v>
      </c>
      <c r="H192" s="442" t="s">
        <v>1490</v>
      </c>
      <c r="I192" s="67" t="s">
        <v>1</v>
      </c>
      <c r="J192" s="65" t="str">
        <f t="shared" si="289"/>
        <v>C</v>
      </c>
      <c r="K192" s="64" t="str">
        <f t="shared" si="289"/>
        <v>C</v>
      </c>
      <c r="L192" s="64" t="str">
        <f t="shared" si="289"/>
        <v>C</v>
      </c>
      <c r="M192" s="63" t="str">
        <f t="shared" si="289"/>
        <v>C</v>
      </c>
      <c r="N192" s="62">
        <v>3</v>
      </c>
      <c r="O192" s="55">
        <f t="shared" si="159"/>
        <v>1.8</v>
      </c>
      <c r="P192" s="54">
        <f t="shared" si="160"/>
        <v>0.32400000000000001</v>
      </c>
      <c r="Q192" s="53">
        <f t="shared" si="163"/>
        <v>14.256</v>
      </c>
      <c r="R192" s="161"/>
      <c r="S192" s="59"/>
      <c r="T192" s="160"/>
      <c r="U192" s="158"/>
      <c r="V192" s="159"/>
      <c r="W192" s="158"/>
      <c r="X192" s="158"/>
      <c r="Y192" s="157"/>
      <c r="Z192" s="57">
        <v>252</v>
      </c>
      <c r="AA192" s="56" t="s">
        <v>3</v>
      </c>
      <c r="AB192" s="55">
        <f t="shared" ref="AB192" si="290">IF($AA192="--",$Z192*O192,$AA192*U192)</f>
        <v>453.6</v>
      </c>
      <c r="AC192" s="54">
        <f t="shared" ref="AC192" si="291">IF($AA192="--",$Z192*P192,$AA192*V192)</f>
        <v>81.647999999999996</v>
      </c>
      <c r="AD192" s="53">
        <f t="shared" ref="AD192" si="292">IF($AA192="--",$Z192*Q192,$AA192*W192)</f>
        <v>3592.5120000000002</v>
      </c>
      <c r="AE192" s="154" t="s">
        <v>134</v>
      </c>
      <c r="AF192" s="51">
        <f t="shared" si="168"/>
        <v>632</v>
      </c>
      <c r="AG192" s="50" t="s">
        <v>1</v>
      </c>
      <c r="AH192" s="49">
        <f t="shared" si="164"/>
        <v>1137.6000000000001</v>
      </c>
      <c r="AI192" s="48">
        <f t="shared" si="165"/>
        <v>204.768</v>
      </c>
      <c r="AJ192" s="47">
        <f t="shared" si="166"/>
        <v>9009.7919999999995</v>
      </c>
      <c r="AK192" s="46" t="s">
        <v>1684</v>
      </c>
      <c r="AL192" s="45"/>
      <c r="AM192" s="44">
        <f t="shared" si="161"/>
        <v>817.2</v>
      </c>
      <c r="AN192" s="43">
        <f t="shared" ref="AN192" si="293">ROUND(AM192*1.2,2)</f>
        <v>980.64</v>
      </c>
      <c r="AO192" s="42">
        <f t="shared" si="261"/>
        <v>4540</v>
      </c>
      <c r="AP192" s="41">
        <f t="shared" ref="AP192" si="294">ROUND(AO192*1.2,2)</f>
        <v>5448</v>
      </c>
      <c r="AQ192" s="108"/>
      <c r="AR192" s="108"/>
      <c r="AS192" s="108"/>
      <c r="AT192" s="66" t="str">
        <f t="shared" si="156"/>
        <v>211332</v>
      </c>
      <c r="AU192" s="66">
        <v>44</v>
      </c>
      <c r="AV192" s="40">
        <v>4540</v>
      </c>
      <c r="AW192" s="40">
        <f t="shared" si="157"/>
        <v>817.2</v>
      </c>
    </row>
    <row r="193" spans="1:49" x14ac:dyDescent="0.3">
      <c r="A193" s="73" t="s">
        <v>1458</v>
      </c>
      <c r="B193" s="72" t="s">
        <v>716</v>
      </c>
      <c r="C193" s="71">
        <v>200</v>
      </c>
      <c r="D193" s="74">
        <v>1000</v>
      </c>
      <c r="E193" s="74">
        <v>600</v>
      </c>
      <c r="F193" s="70" t="str">
        <f t="shared" si="162"/>
        <v>1000x600x200</v>
      </c>
      <c r="G193" s="431" t="s">
        <v>715</v>
      </c>
      <c r="H193" s="442" t="s">
        <v>714</v>
      </c>
      <c r="I193" s="67" t="s">
        <v>1</v>
      </c>
      <c r="J193" s="65" t="str">
        <f t="shared" si="289"/>
        <v>C</v>
      </c>
      <c r="K193" s="64" t="str">
        <f t="shared" si="289"/>
        <v>C</v>
      </c>
      <c r="L193" s="64" t="str">
        <f t="shared" si="289"/>
        <v>C</v>
      </c>
      <c r="M193" s="63" t="str">
        <f t="shared" si="289"/>
        <v>C</v>
      </c>
      <c r="N193" s="62">
        <v>3</v>
      </c>
      <c r="O193" s="55">
        <f t="shared" si="159"/>
        <v>1.8</v>
      </c>
      <c r="P193" s="54">
        <f t="shared" si="160"/>
        <v>0.36</v>
      </c>
      <c r="Q193" s="53">
        <f t="shared" si="163"/>
        <v>15.84</v>
      </c>
      <c r="R193" s="161"/>
      <c r="S193" s="59"/>
      <c r="T193" s="160"/>
      <c r="U193" s="158"/>
      <c r="V193" s="159"/>
      <c r="W193" s="158"/>
      <c r="X193" s="158"/>
      <c r="Y193" s="157"/>
      <c r="Z193" s="57">
        <v>208</v>
      </c>
      <c r="AA193" s="56" t="s">
        <v>3</v>
      </c>
      <c r="AB193" s="55">
        <f t="shared" ref="AB193:AB211" si="295">IF($AA193="--",$Z193*O193,$AA193*U193)</f>
        <v>374.40000000000003</v>
      </c>
      <c r="AC193" s="54">
        <f t="shared" ref="AC193:AC211" si="296">IF($AA193="--",$Z193*P193,$AA193*V193)</f>
        <v>74.88</v>
      </c>
      <c r="AD193" s="53">
        <f t="shared" ref="AD193:AD211" si="297">IF($AA193="--",$Z193*Q193,$AA193*W193)</f>
        <v>3294.72</v>
      </c>
      <c r="AE193" s="154" t="s">
        <v>134</v>
      </c>
      <c r="AF193" s="51">
        <f t="shared" si="168"/>
        <v>569</v>
      </c>
      <c r="AG193" s="50" t="s">
        <v>1</v>
      </c>
      <c r="AH193" s="49">
        <f t="shared" si="164"/>
        <v>1024.2</v>
      </c>
      <c r="AI193" s="48">
        <f t="shared" si="165"/>
        <v>204.84</v>
      </c>
      <c r="AJ193" s="47">
        <f t="shared" si="166"/>
        <v>9012.9599999999991</v>
      </c>
      <c r="AK193" s="46" t="s">
        <v>713</v>
      </c>
      <c r="AL193" s="45"/>
      <c r="AM193" s="44">
        <f t="shared" si="161"/>
        <v>888</v>
      </c>
      <c r="AN193" s="43">
        <f t="shared" si="57"/>
        <v>1065.5999999999999</v>
      </c>
      <c r="AO193" s="42">
        <f t="shared" si="261"/>
        <v>4440</v>
      </c>
      <c r="AP193" s="41">
        <f t="shared" si="58"/>
        <v>5328</v>
      </c>
      <c r="AQ193" s="108"/>
      <c r="AR193" s="108"/>
      <c r="AS193" s="108"/>
      <c r="AT193" s="66" t="str">
        <f t="shared" si="156"/>
        <v>210844</v>
      </c>
      <c r="AU193" s="66">
        <v>44</v>
      </c>
      <c r="AV193" s="40">
        <v>4440</v>
      </c>
      <c r="AW193" s="40">
        <f t="shared" si="157"/>
        <v>888</v>
      </c>
    </row>
    <row r="194" spans="1:49" x14ac:dyDescent="0.3">
      <c r="A194" s="73" t="s">
        <v>1458</v>
      </c>
      <c r="B194" s="70" t="s">
        <v>598</v>
      </c>
      <c r="C194" s="71">
        <v>100</v>
      </c>
      <c r="D194" s="71">
        <v>1000</v>
      </c>
      <c r="E194" s="71">
        <v>600</v>
      </c>
      <c r="F194" s="70" t="str">
        <f t="shared" si="162"/>
        <v>1000x600x100</v>
      </c>
      <c r="G194" s="432">
        <v>314816</v>
      </c>
      <c r="H194" s="449" t="s">
        <v>597</v>
      </c>
      <c r="I194" s="67" t="s">
        <v>1</v>
      </c>
      <c r="J194" s="65"/>
      <c r="K194" s="64" t="str">
        <f t="shared" si="289"/>
        <v>C</v>
      </c>
      <c r="L194" s="64"/>
      <c r="M194" s="63"/>
      <c r="N194" s="62">
        <v>6</v>
      </c>
      <c r="O194" s="55">
        <f t="shared" si="159"/>
        <v>3.6</v>
      </c>
      <c r="P194" s="54">
        <f t="shared" si="160"/>
        <v>0.36</v>
      </c>
      <c r="Q194" s="53">
        <f t="shared" si="163"/>
        <v>19.079999999999998</v>
      </c>
      <c r="R194" s="161"/>
      <c r="S194" s="59"/>
      <c r="T194" s="160"/>
      <c r="U194" s="158"/>
      <c r="V194" s="159"/>
      <c r="W194" s="158"/>
      <c r="X194" s="158"/>
      <c r="Y194" s="157"/>
      <c r="Z194" s="57">
        <v>208</v>
      </c>
      <c r="AA194" s="56" t="s">
        <v>3</v>
      </c>
      <c r="AB194" s="55">
        <f t="shared" si="295"/>
        <v>748.80000000000007</v>
      </c>
      <c r="AC194" s="54">
        <f t="shared" si="296"/>
        <v>74.88</v>
      </c>
      <c r="AD194" s="53">
        <f t="shared" si="297"/>
        <v>3968.6399999999994</v>
      </c>
      <c r="AE194" s="154" t="s">
        <v>134</v>
      </c>
      <c r="AF194" s="51">
        <f t="shared" si="168"/>
        <v>472</v>
      </c>
      <c r="AG194" s="50" t="s">
        <v>1</v>
      </c>
      <c r="AH194" s="49">
        <f t="shared" si="164"/>
        <v>1699.2</v>
      </c>
      <c r="AI194" s="48">
        <f t="shared" si="165"/>
        <v>169.92</v>
      </c>
      <c r="AJ194" s="47">
        <f t="shared" si="166"/>
        <v>9005.7599999999984</v>
      </c>
      <c r="AK194" s="46" t="s">
        <v>596</v>
      </c>
      <c r="AL194" s="45"/>
      <c r="AM194" s="44">
        <f t="shared" si="161"/>
        <v>646</v>
      </c>
      <c r="AN194" s="43">
        <f t="shared" si="57"/>
        <v>775.2</v>
      </c>
      <c r="AO194" s="42">
        <f t="shared" si="261"/>
        <v>6460</v>
      </c>
      <c r="AP194" s="41">
        <f t="shared" si="58"/>
        <v>7752</v>
      </c>
      <c r="AQ194" s="108"/>
      <c r="AR194" s="108"/>
      <c r="AS194" s="108"/>
      <c r="AT194" s="66">
        <f t="shared" si="156"/>
        <v>314816</v>
      </c>
      <c r="AU194" s="447">
        <v>53</v>
      </c>
      <c r="AV194" s="450">
        <v>6460</v>
      </c>
      <c r="AW194" s="40">
        <f t="shared" si="157"/>
        <v>646</v>
      </c>
    </row>
    <row r="195" spans="1:49" x14ac:dyDescent="0.3">
      <c r="A195" s="73" t="s">
        <v>1458</v>
      </c>
      <c r="B195" s="70" t="s">
        <v>595</v>
      </c>
      <c r="C195" s="71">
        <v>100</v>
      </c>
      <c r="D195" s="71">
        <v>1000</v>
      </c>
      <c r="E195" s="71">
        <v>600</v>
      </c>
      <c r="F195" s="70" t="str">
        <f t="shared" si="162"/>
        <v>1000x600x100</v>
      </c>
      <c r="G195" s="431" t="s">
        <v>593</v>
      </c>
      <c r="H195" s="442" t="s">
        <v>592</v>
      </c>
      <c r="I195" s="67" t="s">
        <v>1</v>
      </c>
      <c r="J195" s="65"/>
      <c r="K195" s="64" t="str">
        <f t="shared" si="289"/>
        <v>C</v>
      </c>
      <c r="L195" s="64"/>
      <c r="M195" s="63"/>
      <c r="N195" s="62">
        <v>6</v>
      </c>
      <c r="O195" s="55">
        <f t="shared" si="159"/>
        <v>3.6</v>
      </c>
      <c r="P195" s="54">
        <f t="shared" si="160"/>
        <v>0.36</v>
      </c>
      <c r="Q195" s="53">
        <f t="shared" si="163"/>
        <v>18</v>
      </c>
      <c r="R195" s="161"/>
      <c r="S195" s="59"/>
      <c r="T195" s="160"/>
      <c r="U195" s="158"/>
      <c r="V195" s="159"/>
      <c r="W195" s="158"/>
      <c r="X195" s="158"/>
      <c r="Y195" s="157"/>
      <c r="Z195" s="57">
        <v>208</v>
      </c>
      <c r="AA195" s="56" t="s">
        <v>3</v>
      </c>
      <c r="AB195" s="55">
        <f t="shared" si="295"/>
        <v>748.80000000000007</v>
      </c>
      <c r="AC195" s="54">
        <f t="shared" si="296"/>
        <v>74.88</v>
      </c>
      <c r="AD195" s="53">
        <f t="shared" si="297"/>
        <v>3744</v>
      </c>
      <c r="AE195" s="154" t="s">
        <v>134</v>
      </c>
      <c r="AF195" s="51">
        <f t="shared" si="168"/>
        <v>500</v>
      </c>
      <c r="AG195" s="50" t="s">
        <v>1</v>
      </c>
      <c r="AH195" s="49">
        <f t="shared" si="164"/>
        <v>1800</v>
      </c>
      <c r="AI195" s="48">
        <f t="shared" si="165"/>
        <v>180</v>
      </c>
      <c r="AJ195" s="47">
        <f t="shared" si="166"/>
        <v>9000</v>
      </c>
      <c r="AK195" s="46" t="s">
        <v>591</v>
      </c>
      <c r="AL195" s="45"/>
      <c r="AM195" s="44">
        <f t="shared" si="161"/>
        <v>608</v>
      </c>
      <c r="AN195" s="43">
        <f t="shared" si="57"/>
        <v>729.6</v>
      </c>
      <c r="AO195" s="42">
        <f t="shared" si="261"/>
        <v>6080</v>
      </c>
      <c r="AP195" s="41">
        <f t="shared" si="58"/>
        <v>7296</v>
      </c>
      <c r="AQ195" s="108"/>
      <c r="AR195" s="108"/>
      <c r="AS195" s="108"/>
      <c r="AT195" s="66" t="str">
        <f t="shared" si="156"/>
        <v>253664</v>
      </c>
      <c r="AU195" s="66">
        <v>50</v>
      </c>
      <c r="AV195" s="40">
        <v>6080</v>
      </c>
      <c r="AW195" s="40">
        <f t="shared" si="157"/>
        <v>608</v>
      </c>
    </row>
    <row r="196" spans="1:49" x14ac:dyDescent="0.3">
      <c r="A196" s="73" t="s">
        <v>1458</v>
      </c>
      <c r="B196" s="70" t="s">
        <v>675</v>
      </c>
      <c r="C196" s="71">
        <v>30</v>
      </c>
      <c r="D196" s="71">
        <v>1000</v>
      </c>
      <c r="E196" s="71">
        <v>600</v>
      </c>
      <c r="F196" s="70" t="str">
        <f t="shared" si="162"/>
        <v>1000x600x30</v>
      </c>
      <c r="G196" s="431" t="s">
        <v>712</v>
      </c>
      <c r="H196" s="442" t="s">
        <v>711</v>
      </c>
      <c r="I196" s="67" t="s">
        <v>1</v>
      </c>
      <c r="J196" s="65" t="str">
        <f t="shared" ref="J196" si="298">$AE196</f>
        <v>C</v>
      </c>
      <c r="K196" s="64"/>
      <c r="L196" s="64"/>
      <c r="M196" s="63"/>
      <c r="N196" s="62">
        <v>10</v>
      </c>
      <c r="O196" s="55">
        <f t="shared" si="159"/>
        <v>6</v>
      </c>
      <c r="P196" s="54">
        <f t="shared" si="160"/>
        <v>0.18</v>
      </c>
      <c r="Q196" s="53">
        <f t="shared" si="163"/>
        <v>16.2</v>
      </c>
      <c r="R196" s="161"/>
      <c r="S196" s="59"/>
      <c r="T196" s="160"/>
      <c r="U196" s="158"/>
      <c r="V196" s="159"/>
      <c r="W196" s="158"/>
      <c r="X196" s="158"/>
      <c r="Y196" s="157"/>
      <c r="Z196" s="57">
        <v>416</v>
      </c>
      <c r="AA196" s="56" t="s">
        <v>3</v>
      </c>
      <c r="AB196" s="55">
        <f t="shared" si="295"/>
        <v>2496</v>
      </c>
      <c r="AC196" s="54">
        <f t="shared" si="296"/>
        <v>74.88</v>
      </c>
      <c r="AD196" s="53">
        <f t="shared" si="297"/>
        <v>6739.2</v>
      </c>
      <c r="AE196" s="154" t="s">
        <v>134</v>
      </c>
      <c r="AF196" s="51">
        <f t="shared" si="168"/>
        <v>556</v>
      </c>
      <c r="AG196" s="50" t="s">
        <v>1</v>
      </c>
      <c r="AH196" s="49">
        <f t="shared" si="164"/>
        <v>3336</v>
      </c>
      <c r="AI196" s="48">
        <f t="shared" si="165"/>
        <v>100.08</v>
      </c>
      <c r="AJ196" s="47">
        <f t="shared" si="166"/>
        <v>9007.1999999999989</v>
      </c>
      <c r="AK196" s="46" t="s">
        <v>710</v>
      </c>
      <c r="AL196" s="45"/>
      <c r="AM196" s="44">
        <f t="shared" si="161"/>
        <v>220.2</v>
      </c>
      <c r="AN196" s="43">
        <f t="shared" si="57"/>
        <v>264.24</v>
      </c>
      <c r="AO196" s="42">
        <f t="shared" si="261"/>
        <v>7340</v>
      </c>
      <c r="AP196" s="41">
        <f t="shared" si="58"/>
        <v>8808</v>
      </c>
      <c r="AQ196" s="108"/>
      <c r="AR196" s="108"/>
      <c r="AS196" s="108"/>
      <c r="AT196" s="66" t="str">
        <f t="shared" si="156"/>
        <v>243228</v>
      </c>
      <c r="AU196" s="66">
        <v>90</v>
      </c>
      <c r="AV196" s="40">
        <v>7340</v>
      </c>
      <c r="AW196" s="40">
        <f t="shared" si="157"/>
        <v>220.2</v>
      </c>
    </row>
    <row r="197" spans="1:49" x14ac:dyDescent="0.3">
      <c r="A197" s="73" t="s">
        <v>1458</v>
      </c>
      <c r="B197" s="72" t="s">
        <v>675</v>
      </c>
      <c r="C197" s="74">
        <v>30</v>
      </c>
      <c r="D197" s="74">
        <v>1000</v>
      </c>
      <c r="E197" s="74">
        <v>600</v>
      </c>
      <c r="F197" s="72" t="str">
        <f t="shared" si="162"/>
        <v>1000x600x30</v>
      </c>
      <c r="G197" s="431" t="s">
        <v>709</v>
      </c>
      <c r="H197" s="442" t="s">
        <v>708</v>
      </c>
      <c r="I197" s="67" t="s">
        <v>1</v>
      </c>
      <c r="J197" s="65"/>
      <c r="K197" s="64" t="str">
        <f t="shared" ref="K197:M197" si="299">$AE197</f>
        <v>C</v>
      </c>
      <c r="L197" s="64" t="str">
        <f t="shared" si="299"/>
        <v>C</v>
      </c>
      <c r="M197" s="63" t="str">
        <f t="shared" si="299"/>
        <v>C</v>
      </c>
      <c r="N197" s="62">
        <v>8</v>
      </c>
      <c r="O197" s="55">
        <f t="shared" si="159"/>
        <v>4.8</v>
      </c>
      <c r="P197" s="54">
        <f t="shared" si="160"/>
        <v>0.14399999999999999</v>
      </c>
      <c r="Q197" s="53">
        <f>P197*AU197</f>
        <v>12.959999999999999</v>
      </c>
      <c r="R197" s="161"/>
      <c r="S197" s="59"/>
      <c r="T197" s="160"/>
      <c r="U197" s="158"/>
      <c r="V197" s="159"/>
      <c r="W197" s="158"/>
      <c r="X197" s="158"/>
      <c r="Y197" s="157"/>
      <c r="Z197" s="57">
        <v>572</v>
      </c>
      <c r="AA197" s="56" t="s">
        <v>3</v>
      </c>
      <c r="AB197" s="55">
        <f t="shared" si="295"/>
        <v>2745.6</v>
      </c>
      <c r="AC197" s="54">
        <f t="shared" si="296"/>
        <v>82.367999999999995</v>
      </c>
      <c r="AD197" s="53">
        <f t="shared" si="297"/>
        <v>7413.12</v>
      </c>
      <c r="AE197" s="154" t="s">
        <v>134</v>
      </c>
      <c r="AF197" s="51">
        <f t="shared" si="168"/>
        <v>695</v>
      </c>
      <c r="AG197" s="50" t="s">
        <v>1</v>
      </c>
      <c r="AH197" s="49">
        <f t="shared" si="164"/>
        <v>3336</v>
      </c>
      <c r="AI197" s="48">
        <f t="shared" si="165"/>
        <v>100.08</v>
      </c>
      <c r="AJ197" s="47">
        <f t="shared" si="166"/>
        <v>9007.1999999999989</v>
      </c>
      <c r="AK197" s="46" t="s">
        <v>707</v>
      </c>
      <c r="AL197" s="45"/>
      <c r="AM197" s="44">
        <f t="shared" si="161"/>
        <v>220.2</v>
      </c>
      <c r="AN197" s="43">
        <f t="shared" si="57"/>
        <v>264.24</v>
      </c>
      <c r="AO197" s="42">
        <f t="shared" si="261"/>
        <v>7340</v>
      </c>
      <c r="AP197" s="41">
        <f t="shared" si="58"/>
        <v>8808</v>
      </c>
      <c r="AQ197" s="108"/>
      <c r="AR197" s="108"/>
      <c r="AS197" s="108"/>
      <c r="AT197" s="66" t="str">
        <f t="shared" si="156"/>
        <v>66969</v>
      </c>
      <c r="AU197" s="66">
        <v>90</v>
      </c>
      <c r="AV197" s="40">
        <v>7340</v>
      </c>
      <c r="AW197" s="40">
        <f t="shared" si="157"/>
        <v>220.2</v>
      </c>
    </row>
    <row r="198" spans="1:49" x14ac:dyDescent="0.3">
      <c r="A198" s="73" t="s">
        <v>1458</v>
      </c>
      <c r="B198" s="72" t="s">
        <v>675</v>
      </c>
      <c r="C198" s="71">
        <v>40</v>
      </c>
      <c r="D198" s="74">
        <v>1000</v>
      </c>
      <c r="E198" s="74">
        <v>600</v>
      </c>
      <c r="F198" s="70" t="str">
        <f t="shared" si="162"/>
        <v>1000x600x40</v>
      </c>
      <c r="G198" s="431" t="s">
        <v>706</v>
      </c>
      <c r="H198" s="442" t="s">
        <v>705</v>
      </c>
      <c r="I198" s="67" t="s">
        <v>1</v>
      </c>
      <c r="J198" s="65" t="str">
        <f t="shared" ref="J198:M200" si="300">$AE198</f>
        <v>C</v>
      </c>
      <c r="K198" s="64" t="str">
        <f t="shared" si="300"/>
        <v>C</v>
      </c>
      <c r="L198" s="64" t="str">
        <f t="shared" si="300"/>
        <v>C</v>
      </c>
      <c r="M198" s="63" t="str">
        <f t="shared" si="300"/>
        <v>C</v>
      </c>
      <c r="N198" s="62">
        <v>8</v>
      </c>
      <c r="O198" s="55">
        <f t="shared" si="159"/>
        <v>4.8</v>
      </c>
      <c r="P198" s="54">
        <f t="shared" si="160"/>
        <v>0.192</v>
      </c>
      <c r="Q198" s="53">
        <f t="shared" si="163"/>
        <v>17.28</v>
      </c>
      <c r="R198" s="161"/>
      <c r="S198" s="59"/>
      <c r="T198" s="160"/>
      <c r="U198" s="158"/>
      <c r="V198" s="159"/>
      <c r="W198" s="158"/>
      <c r="X198" s="158"/>
      <c r="Y198" s="157"/>
      <c r="Z198" s="57">
        <v>416</v>
      </c>
      <c r="AA198" s="56" t="s">
        <v>3</v>
      </c>
      <c r="AB198" s="55">
        <f t="shared" si="295"/>
        <v>1996.8</v>
      </c>
      <c r="AC198" s="54">
        <f t="shared" si="296"/>
        <v>79.872</v>
      </c>
      <c r="AD198" s="53">
        <f t="shared" si="297"/>
        <v>7188.4800000000005</v>
      </c>
      <c r="AE198" s="421" t="s">
        <v>134</v>
      </c>
      <c r="AF198" s="51">
        <f t="shared" si="168"/>
        <v>521</v>
      </c>
      <c r="AG198" s="50" t="s">
        <v>1</v>
      </c>
      <c r="AH198" s="49">
        <f t="shared" si="164"/>
        <v>2500.7999999999997</v>
      </c>
      <c r="AI198" s="48">
        <f t="shared" si="165"/>
        <v>100.032</v>
      </c>
      <c r="AJ198" s="47">
        <f t="shared" si="166"/>
        <v>9002.880000000001</v>
      </c>
      <c r="AK198" s="46" t="s">
        <v>704</v>
      </c>
      <c r="AL198" s="45"/>
      <c r="AM198" s="44">
        <f t="shared" si="161"/>
        <v>280</v>
      </c>
      <c r="AN198" s="43">
        <f t="shared" si="57"/>
        <v>336</v>
      </c>
      <c r="AO198" s="42">
        <f t="shared" si="261"/>
        <v>7000</v>
      </c>
      <c r="AP198" s="41">
        <f t="shared" si="58"/>
        <v>8400</v>
      </c>
      <c r="AQ198" s="108"/>
      <c r="AR198" s="108"/>
      <c r="AS198" s="108"/>
      <c r="AT198" s="66" t="str">
        <f t="shared" si="156"/>
        <v>74368</v>
      </c>
      <c r="AU198" s="66">
        <v>90</v>
      </c>
      <c r="AV198" s="40">
        <v>7000</v>
      </c>
      <c r="AW198" s="40">
        <f t="shared" si="157"/>
        <v>280</v>
      </c>
    </row>
    <row r="199" spans="1:49" x14ac:dyDescent="0.3">
      <c r="A199" s="73" t="s">
        <v>1458</v>
      </c>
      <c r="B199" s="72" t="s">
        <v>675</v>
      </c>
      <c r="C199" s="71">
        <v>50</v>
      </c>
      <c r="D199" s="74">
        <v>1000</v>
      </c>
      <c r="E199" s="74">
        <v>600</v>
      </c>
      <c r="F199" s="70" t="str">
        <f t="shared" si="162"/>
        <v>1000x600x50</v>
      </c>
      <c r="G199" s="431" t="s">
        <v>703</v>
      </c>
      <c r="H199" s="442" t="s">
        <v>702</v>
      </c>
      <c r="I199" s="67" t="s">
        <v>1</v>
      </c>
      <c r="J199" s="65" t="str">
        <f t="shared" si="300"/>
        <v>A</v>
      </c>
      <c r="K199" s="64" t="str">
        <f t="shared" si="300"/>
        <v>A</v>
      </c>
      <c r="L199" s="64" t="str">
        <f t="shared" si="300"/>
        <v>A</v>
      </c>
      <c r="M199" s="63" t="str">
        <f t="shared" si="300"/>
        <v>A</v>
      </c>
      <c r="N199" s="62">
        <v>8</v>
      </c>
      <c r="O199" s="55">
        <f t="shared" si="159"/>
        <v>4.8</v>
      </c>
      <c r="P199" s="54">
        <f t="shared" si="160"/>
        <v>0.24</v>
      </c>
      <c r="Q199" s="53">
        <f t="shared" si="163"/>
        <v>21.599999999999998</v>
      </c>
      <c r="R199" s="161"/>
      <c r="S199" s="59"/>
      <c r="T199" s="160"/>
      <c r="U199" s="158"/>
      <c r="V199" s="159"/>
      <c r="W199" s="158"/>
      <c r="X199" s="158"/>
      <c r="Y199" s="157"/>
      <c r="Z199" s="57">
        <v>338</v>
      </c>
      <c r="AA199" s="56" t="s">
        <v>3</v>
      </c>
      <c r="AB199" s="55">
        <f t="shared" si="295"/>
        <v>1622.3999999999999</v>
      </c>
      <c r="AC199" s="54">
        <f t="shared" si="296"/>
        <v>81.11999999999999</v>
      </c>
      <c r="AD199" s="53">
        <f t="shared" si="297"/>
        <v>7300.7999999999993</v>
      </c>
      <c r="AE199" s="52" t="s">
        <v>2</v>
      </c>
      <c r="AF199" s="51">
        <f t="shared" si="168"/>
        <v>1</v>
      </c>
      <c r="AG199" s="50" t="s">
        <v>1</v>
      </c>
      <c r="AH199" s="49">
        <f t="shared" si="164"/>
        <v>4.8</v>
      </c>
      <c r="AI199" s="48">
        <f t="shared" si="165"/>
        <v>0.24</v>
      </c>
      <c r="AJ199" s="47">
        <f t="shared" si="166"/>
        <v>21.599999999999998</v>
      </c>
      <c r="AK199" s="46" t="s">
        <v>697</v>
      </c>
      <c r="AL199" s="45"/>
      <c r="AM199" s="44">
        <f t="shared" si="161"/>
        <v>350</v>
      </c>
      <c r="AN199" s="43">
        <f t="shared" si="57"/>
        <v>420</v>
      </c>
      <c r="AO199" s="42">
        <f t="shared" si="261"/>
        <v>7000</v>
      </c>
      <c r="AP199" s="41">
        <f t="shared" si="58"/>
        <v>8400</v>
      </c>
      <c r="AQ199" s="108"/>
      <c r="AR199" s="108"/>
      <c r="AS199" s="108"/>
      <c r="AT199" s="66" t="str">
        <f t="shared" si="156"/>
        <v>254635</v>
      </c>
      <c r="AU199" s="66">
        <v>90</v>
      </c>
      <c r="AV199" s="40">
        <v>7000</v>
      </c>
      <c r="AW199" s="40">
        <f t="shared" si="157"/>
        <v>350</v>
      </c>
    </row>
    <row r="200" spans="1:49" x14ac:dyDescent="0.3">
      <c r="A200" s="73" t="s">
        <v>1458</v>
      </c>
      <c r="B200" s="72" t="s">
        <v>675</v>
      </c>
      <c r="C200" s="74">
        <v>50</v>
      </c>
      <c r="D200" s="74">
        <v>1000</v>
      </c>
      <c r="E200" s="74">
        <v>600</v>
      </c>
      <c r="F200" s="72" t="str">
        <f t="shared" si="162"/>
        <v>1000x600x50</v>
      </c>
      <c r="G200" s="431" t="s">
        <v>701</v>
      </c>
      <c r="H200" s="442" t="s">
        <v>1651</v>
      </c>
      <c r="I200" s="67" t="s">
        <v>109</v>
      </c>
      <c r="J200" s="65" t="str">
        <f t="shared" si="300"/>
        <v>C</v>
      </c>
      <c r="K200" s="64"/>
      <c r="L200" s="64"/>
      <c r="M200" s="63" t="str">
        <f t="shared" si="300"/>
        <v>C</v>
      </c>
      <c r="N200" s="62">
        <v>8</v>
      </c>
      <c r="O200" s="55">
        <f t="shared" si="159"/>
        <v>4.8</v>
      </c>
      <c r="P200" s="54">
        <f t="shared" si="160"/>
        <v>0.24</v>
      </c>
      <c r="Q200" s="53">
        <f t="shared" si="163"/>
        <v>21.599999999999998</v>
      </c>
      <c r="R200" s="57">
        <v>12</v>
      </c>
      <c r="S200" s="59">
        <v>2</v>
      </c>
      <c r="T200" s="171">
        <f>R200*N200</f>
        <v>96</v>
      </c>
      <c r="U200" s="55">
        <f>O200*R200</f>
        <v>57.599999999999994</v>
      </c>
      <c r="V200" s="54">
        <f>P200*R200</f>
        <v>2.88</v>
      </c>
      <c r="W200" s="55">
        <f>AU200*V200</f>
        <v>259.2</v>
      </c>
      <c r="X200" s="55" t="s">
        <v>381</v>
      </c>
      <c r="Y200" s="170">
        <f>R200/S200*N200*C200+140</f>
        <v>2540</v>
      </c>
      <c r="Z200" s="155">
        <f>AA200*R200</f>
        <v>312</v>
      </c>
      <c r="AA200" s="59">
        <v>26</v>
      </c>
      <c r="AB200" s="55">
        <f t="shared" si="295"/>
        <v>1497.6</v>
      </c>
      <c r="AC200" s="54">
        <f t="shared" si="296"/>
        <v>74.88</v>
      </c>
      <c r="AD200" s="53">
        <f t="shared" si="297"/>
        <v>6739.2</v>
      </c>
      <c r="AE200" s="154" t="s">
        <v>134</v>
      </c>
      <c r="AF200" s="51">
        <f t="shared" si="168"/>
        <v>35</v>
      </c>
      <c r="AG200" s="169" t="s">
        <v>137</v>
      </c>
      <c r="AH200" s="49">
        <f t="shared" si="164"/>
        <v>2015.9999999999998</v>
      </c>
      <c r="AI200" s="48">
        <f t="shared" si="165"/>
        <v>100.8</v>
      </c>
      <c r="AJ200" s="47">
        <f t="shared" si="166"/>
        <v>9072</v>
      </c>
      <c r="AK200" s="46" t="s">
        <v>697</v>
      </c>
      <c r="AL200" s="45" t="s">
        <v>696</v>
      </c>
      <c r="AM200" s="44">
        <f t="shared" si="161"/>
        <v>350</v>
      </c>
      <c r="AN200" s="43">
        <f t="shared" si="57"/>
        <v>420</v>
      </c>
      <c r="AO200" s="42">
        <f t="shared" si="261"/>
        <v>7000</v>
      </c>
      <c r="AP200" s="41">
        <f t="shared" si="58"/>
        <v>8400</v>
      </c>
      <c r="AQ200" s="108"/>
      <c r="AR200" s="108"/>
      <c r="AS200" s="108"/>
      <c r="AT200" s="66" t="str">
        <f t="shared" si="156"/>
        <v>254650</v>
      </c>
      <c r="AU200" s="66">
        <v>90</v>
      </c>
      <c r="AV200" s="40">
        <v>7000</v>
      </c>
      <c r="AW200" s="40">
        <f t="shared" si="157"/>
        <v>350</v>
      </c>
    </row>
    <row r="201" spans="1:49" x14ac:dyDescent="0.3">
      <c r="A201" s="73" t="s">
        <v>1458</v>
      </c>
      <c r="B201" s="72" t="s">
        <v>675</v>
      </c>
      <c r="C201" s="74">
        <v>50</v>
      </c>
      <c r="D201" s="74">
        <v>1000</v>
      </c>
      <c r="E201" s="74">
        <v>600</v>
      </c>
      <c r="F201" s="72" t="str">
        <f t="shared" si="162"/>
        <v>1000x600x50</v>
      </c>
      <c r="G201" s="431" t="s">
        <v>700</v>
      </c>
      <c r="H201" s="442" t="s">
        <v>699</v>
      </c>
      <c r="I201" s="67" t="s">
        <v>109</v>
      </c>
      <c r="J201" s="65"/>
      <c r="K201" s="64" t="str">
        <f t="shared" ref="K201:L201" si="301">$AE201</f>
        <v>C</v>
      </c>
      <c r="L201" s="64" t="str">
        <f t="shared" si="301"/>
        <v>C</v>
      </c>
      <c r="M201" s="63"/>
      <c r="N201" s="62">
        <v>8</v>
      </c>
      <c r="O201" s="55">
        <f t="shared" si="159"/>
        <v>4.8</v>
      </c>
      <c r="P201" s="54">
        <f t="shared" si="160"/>
        <v>0.24</v>
      </c>
      <c r="Q201" s="53">
        <f t="shared" si="163"/>
        <v>21.599999999999998</v>
      </c>
      <c r="R201" s="57">
        <v>24</v>
      </c>
      <c r="S201" s="59">
        <v>4</v>
      </c>
      <c r="T201" s="171">
        <f>R201*N201</f>
        <v>192</v>
      </c>
      <c r="U201" s="55">
        <f>O201*R201</f>
        <v>115.19999999999999</v>
      </c>
      <c r="V201" s="54">
        <f>P201*R201</f>
        <v>5.76</v>
      </c>
      <c r="W201" s="55">
        <f>AU201*V201</f>
        <v>518.4</v>
      </c>
      <c r="X201" s="55" t="s">
        <v>198</v>
      </c>
      <c r="Y201" s="174">
        <f>R201/S201*N201*C201+140</f>
        <v>2540</v>
      </c>
      <c r="Z201" s="155">
        <f>AA201*R201</f>
        <v>312</v>
      </c>
      <c r="AA201" s="59">
        <v>13</v>
      </c>
      <c r="AB201" s="55">
        <f t="shared" si="295"/>
        <v>1497.6</v>
      </c>
      <c r="AC201" s="54">
        <f t="shared" si="296"/>
        <v>74.88</v>
      </c>
      <c r="AD201" s="53">
        <f t="shared" si="297"/>
        <v>6739.2</v>
      </c>
      <c r="AE201" s="154" t="s">
        <v>134</v>
      </c>
      <c r="AF201" s="51">
        <f t="shared" si="168"/>
        <v>18</v>
      </c>
      <c r="AG201" s="169" t="s">
        <v>137</v>
      </c>
      <c r="AH201" s="49">
        <f t="shared" si="164"/>
        <v>2073.6</v>
      </c>
      <c r="AI201" s="48">
        <f t="shared" si="165"/>
        <v>103.67999999999999</v>
      </c>
      <c r="AJ201" s="47">
        <f t="shared" si="166"/>
        <v>9331.1999999999989</v>
      </c>
      <c r="AK201" s="46" t="s">
        <v>697</v>
      </c>
      <c r="AL201" s="45" t="s">
        <v>698</v>
      </c>
      <c r="AM201" s="44">
        <f t="shared" si="161"/>
        <v>350</v>
      </c>
      <c r="AN201" s="43">
        <f t="shared" si="57"/>
        <v>420</v>
      </c>
      <c r="AO201" s="42">
        <f t="shared" si="261"/>
        <v>7000</v>
      </c>
      <c r="AP201" s="41">
        <f t="shared" si="58"/>
        <v>8400</v>
      </c>
      <c r="AQ201" s="108"/>
      <c r="AR201" s="108"/>
      <c r="AS201" s="108"/>
      <c r="AT201" s="66" t="str">
        <f t="shared" ref="AT201:AT260" si="302">G201</f>
        <v>254651</v>
      </c>
      <c r="AU201" s="66">
        <v>90</v>
      </c>
      <c r="AV201" s="40">
        <v>7000</v>
      </c>
      <c r="AW201" s="40">
        <f t="shared" ref="AW201:AW260" si="303">AM201</f>
        <v>350</v>
      </c>
    </row>
    <row r="202" spans="1:49" x14ac:dyDescent="0.3">
      <c r="A202" s="73" t="s">
        <v>1458</v>
      </c>
      <c r="B202" s="72" t="s">
        <v>675</v>
      </c>
      <c r="C202" s="71">
        <v>60</v>
      </c>
      <c r="D202" s="74">
        <v>1000</v>
      </c>
      <c r="E202" s="74">
        <v>600</v>
      </c>
      <c r="F202" s="70" t="str">
        <f t="shared" si="162"/>
        <v>1000x600x60</v>
      </c>
      <c r="G202" s="431" t="s">
        <v>695</v>
      </c>
      <c r="H202" s="442" t="s">
        <v>694</v>
      </c>
      <c r="I202" s="67" t="s">
        <v>1</v>
      </c>
      <c r="J202" s="65" t="str">
        <f t="shared" ref="J202:M205" si="304">$AE202</f>
        <v>B</v>
      </c>
      <c r="K202" s="64" t="str">
        <f t="shared" si="304"/>
        <v>B</v>
      </c>
      <c r="L202" s="64" t="str">
        <f t="shared" si="304"/>
        <v>B</v>
      </c>
      <c r="M202" s="63" t="str">
        <f t="shared" si="304"/>
        <v>B</v>
      </c>
      <c r="N202" s="62">
        <v>6</v>
      </c>
      <c r="O202" s="55">
        <f t="shared" si="159"/>
        <v>3.6</v>
      </c>
      <c r="P202" s="54">
        <f t="shared" si="160"/>
        <v>0.216</v>
      </c>
      <c r="Q202" s="53">
        <f t="shared" si="163"/>
        <v>19.440000000000001</v>
      </c>
      <c r="R202" s="161"/>
      <c r="S202" s="59"/>
      <c r="T202" s="160"/>
      <c r="U202" s="158"/>
      <c r="V202" s="159"/>
      <c r="W202" s="158"/>
      <c r="X202" s="158"/>
      <c r="Y202" s="157"/>
      <c r="Z202" s="57">
        <v>364</v>
      </c>
      <c r="AA202" s="56" t="s">
        <v>3</v>
      </c>
      <c r="AB202" s="55">
        <f t="shared" si="295"/>
        <v>1310.4000000000001</v>
      </c>
      <c r="AC202" s="54">
        <f t="shared" si="296"/>
        <v>78.623999999999995</v>
      </c>
      <c r="AD202" s="53">
        <f t="shared" si="297"/>
        <v>7076.1600000000008</v>
      </c>
      <c r="AE202" s="420" t="s">
        <v>205</v>
      </c>
      <c r="AF202" s="51">
        <f t="shared" si="168"/>
        <v>309</v>
      </c>
      <c r="AG202" s="50" t="s">
        <v>1</v>
      </c>
      <c r="AH202" s="49">
        <f t="shared" si="164"/>
        <v>1112.4000000000001</v>
      </c>
      <c r="AI202" s="48">
        <f t="shared" si="165"/>
        <v>66.744</v>
      </c>
      <c r="AJ202" s="47">
        <f t="shared" si="166"/>
        <v>6006.96</v>
      </c>
      <c r="AK202" s="46" t="s">
        <v>693</v>
      </c>
      <c r="AL202" s="45"/>
      <c r="AM202" s="44">
        <f t="shared" si="161"/>
        <v>420</v>
      </c>
      <c r="AN202" s="43">
        <f t="shared" si="57"/>
        <v>504</v>
      </c>
      <c r="AO202" s="42">
        <f t="shared" si="261"/>
        <v>7000</v>
      </c>
      <c r="AP202" s="41">
        <f t="shared" si="58"/>
        <v>8400</v>
      </c>
      <c r="AQ202" s="108"/>
      <c r="AR202" s="108"/>
      <c r="AS202" s="108"/>
      <c r="AT202" s="66" t="str">
        <f t="shared" si="302"/>
        <v>139162</v>
      </c>
      <c r="AU202" s="66">
        <v>90</v>
      </c>
      <c r="AV202" s="40">
        <v>7000</v>
      </c>
      <c r="AW202" s="40">
        <f t="shared" si="303"/>
        <v>420</v>
      </c>
    </row>
    <row r="203" spans="1:49" x14ac:dyDescent="0.3">
      <c r="A203" s="73" t="s">
        <v>1458</v>
      </c>
      <c r="B203" s="72" t="s">
        <v>675</v>
      </c>
      <c r="C203" s="71">
        <v>80</v>
      </c>
      <c r="D203" s="74">
        <v>1000</v>
      </c>
      <c r="E203" s="74">
        <v>600</v>
      </c>
      <c r="F203" s="70" t="str">
        <f t="shared" si="162"/>
        <v>1000x600x80</v>
      </c>
      <c r="G203" s="431" t="s">
        <v>692</v>
      </c>
      <c r="H203" s="442" t="s">
        <v>691</v>
      </c>
      <c r="I203" s="67" t="s">
        <v>1</v>
      </c>
      <c r="J203" s="65" t="str">
        <f t="shared" si="304"/>
        <v>C</v>
      </c>
      <c r="K203" s="64" t="str">
        <f t="shared" si="304"/>
        <v>C</v>
      </c>
      <c r="L203" s="64" t="str">
        <f t="shared" si="304"/>
        <v>C</v>
      </c>
      <c r="M203" s="63" t="str">
        <f t="shared" si="304"/>
        <v>C</v>
      </c>
      <c r="N203" s="62">
        <v>4</v>
      </c>
      <c r="O203" s="55">
        <f t="shared" ref="O203:O257" si="305">N203*D203*E203/1000000</f>
        <v>2.4</v>
      </c>
      <c r="P203" s="54">
        <f t="shared" ref="P203:P257" si="306">O203*C203/1000</f>
        <v>0.192</v>
      </c>
      <c r="Q203" s="53">
        <f t="shared" si="163"/>
        <v>17.28</v>
      </c>
      <c r="R203" s="161"/>
      <c r="S203" s="59"/>
      <c r="T203" s="160"/>
      <c r="U203" s="158"/>
      <c r="V203" s="159"/>
      <c r="W203" s="158"/>
      <c r="X203" s="158"/>
      <c r="Y203" s="157"/>
      <c r="Z203" s="57">
        <v>416</v>
      </c>
      <c r="AA203" s="56" t="s">
        <v>3</v>
      </c>
      <c r="AB203" s="55">
        <f t="shared" si="295"/>
        <v>998.4</v>
      </c>
      <c r="AC203" s="54">
        <f t="shared" si="296"/>
        <v>79.872</v>
      </c>
      <c r="AD203" s="53">
        <f t="shared" si="297"/>
        <v>7188.4800000000005</v>
      </c>
      <c r="AE203" s="421" t="s">
        <v>134</v>
      </c>
      <c r="AF203" s="51">
        <f t="shared" si="168"/>
        <v>521</v>
      </c>
      <c r="AG203" s="50" t="s">
        <v>1</v>
      </c>
      <c r="AH203" s="49">
        <f t="shared" si="164"/>
        <v>1250.3999999999999</v>
      </c>
      <c r="AI203" s="48">
        <f t="shared" si="165"/>
        <v>100.032</v>
      </c>
      <c r="AJ203" s="47">
        <f t="shared" si="166"/>
        <v>9002.880000000001</v>
      </c>
      <c r="AK203" s="46" t="s">
        <v>690</v>
      </c>
      <c r="AL203" s="45"/>
      <c r="AM203" s="44">
        <f t="shared" ref="AM203:AM262" si="307">ROUND(AO203*C203/1000,2)</f>
        <v>560</v>
      </c>
      <c r="AN203" s="43">
        <f t="shared" si="57"/>
        <v>672</v>
      </c>
      <c r="AO203" s="42">
        <f t="shared" si="261"/>
        <v>7000</v>
      </c>
      <c r="AP203" s="41">
        <f t="shared" si="58"/>
        <v>8400</v>
      </c>
      <c r="AQ203" s="108"/>
      <c r="AR203" s="108"/>
      <c r="AS203" s="108"/>
      <c r="AT203" s="66" t="str">
        <f t="shared" si="302"/>
        <v>39111</v>
      </c>
      <c r="AU203" s="66">
        <v>90</v>
      </c>
      <c r="AV203" s="40">
        <v>7000</v>
      </c>
      <c r="AW203" s="40">
        <f t="shared" si="303"/>
        <v>560</v>
      </c>
    </row>
    <row r="204" spans="1:49" x14ac:dyDescent="0.3">
      <c r="A204" s="73" t="s">
        <v>1458</v>
      </c>
      <c r="B204" s="72" t="s">
        <v>675</v>
      </c>
      <c r="C204" s="71">
        <v>100</v>
      </c>
      <c r="D204" s="74">
        <v>1000</v>
      </c>
      <c r="E204" s="74">
        <v>600</v>
      </c>
      <c r="F204" s="70" t="str">
        <f t="shared" si="162"/>
        <v>1000x600x100</v>
      </c>
      <c r="G204" s="431" t="s">
        <v>689</v>
      </c>
      <c r="H204" s="442" t="s">
        <v>688</v>
      </c>
      <c r="I204" s="67" t="s">
        <v>1</v>
      </c>
      <c r="J204" s="65" t="str">
        <f t="shared" si="304"/>
        <v>A</v>
      </c>
      <c r="K204" s="64" t="str">
        <f t="shared" si="304"/>
        <v>A</v>
      </c>
      <c r="L204" s="64" t="str">
        <f t="shared" si="304"/>
        <v>A</v>
      </c>
      <c r="M204" s="63" t="str">
        <f t="shared" si="304"/>
        <v>A</v>
      </c>
      <c r="N204" s="62">
        <v>4</v>
      </c>
      <c r="O204" s="55">
        <f t="shared" si="305"/>
        <v>2.4</v>
      </c>
      <c r="P204" s="54">
        <f t="shared" si="306"/>
        <v>0.24</v>
      </c>
      <c r="Q204" s="53">
        <f t="shared" si="163"/>
        <v>21.599999999999998</v>
      </c>
      <c r="R204" s="161"/>
      <c r="S204" s="59"/>
      <c r="T204" s="160"/>
      <c r="U204" s="158"/>
      <c r="V204" s="159"/>
      <c r="W204" s="158"/>
      <c r="X204" s="158"/>
      <c r="Y204" s="157"/>
      <c r="Z204" s="57">
        <v>338</v>
      </c>
      <c r="AA204" s="56" t="s">
        <v>3</v>
      </c>
      <c r="AB204" s="55">
        <f t="shared" si="295"/>
        <v>811.19999999999993</v>
      </c>
      <c r="AC204" s="54">
        <f t="shared" si="296"/>
        <v>81.11999999999999</v>
      </c>
      <c r="AD204" s="53">
        <f t="shared" si="297"/>
        <v>7300.7999999999993</v>
      </c>
      <c r="AE204" s="52" t="s">
        <v>2</v>
      </c>
      <c r="AF204" s="51">
        <f t="shared" si="168"/>
        <v>1</v>
      </c>
      <c r="AG204" s="50" t="s">
        <v>1</v>
      </c>
      <c r="AH204" s="49">
        <f t="shared" si="164"/>
        <v>2.4</v>
      </c>
      <c r="AI204" s="48">
        <f t="shared" si="165"/>
        <v>0.24</v>
      </c>
      <c r="AJ204" s="47">
        <f t="shared" si="166"/>
        <v>21.599999999999998</v>
      </c>
      <c r="AK204" s="46" t="s">
        <v>683</v>
      </c>
      <c r="AL204" s="45"/>
      <c r="AM204" s="44">
        <f t="shared" si="307"/>
        <v>700</v>
      </c>
      <c r="AN204" s="43">
        <f t="shared" si="57"/>
        <v>840</v>
      </c>
      <c r="AO204" s="42">
        <f t="shared" ref="AO204:AO238" si="308">ROUND(AV204*(1-$AP$11),2)</f>
        <v>7000</v>
      </c>
      <c r="AP204" s="41">
        <f t="shared" si="58"/>
        <v>8400</v>
      </c>
      <c r="AQ204" s="108"/>
      <c r="AR204" s="108"/>
      <c r="AS204" s="108"/>
      <c r="AT204" s="66" t="str">
        <f t="shared" si="302"/>
        <v>254637</v>
      </c>
      <c r="AU204" s="66">
        <v>90</v>
      </c>
      <c r="AV204" s="40">
        <v>7000</v>
      </c>
      <c r="AW204" s="40">
        <f t="shared" si="303"/>
        <v>700</v>
      </c>
    </row>
    <row r="205" spans="1:49" x14ac:dyDescent="0.3">
      <c r="A205" s="73" t="s">
        <v>1458</v>
      </c>
      <c r="B205" s="72" t="s">
        <v>675</v>
      </c>
      <c r="C205" s="74">
        <v>100</v>
      </c>
      <c r="D205" s="74">
        <v>1000</v>
      </c>
      <c r="E205" s="74">
        <v>600</v>
      </c>
      <c r="F205" s="72" t="str">
        <f t="shared" si="162"/>
        <v>1000x600x100</v>
      </c>
      <c r="G205" s="431" t="s">
        <v>687</v>
      </c>
      <c r="H205" s="442" t="s">
        <v>1652</v>
      </c>
      <c r="I205" s="67" t="s">
        <v>109</v>
      </c>
      <c r="J205" s="65" t="str">
        <f t="shared" si="304"/>
        <v>C</v>
      </c>
      <c r="K205" s="64"/>
      <c r="L205" s="64"/>
      <c r="M205" s="63" t="str">
        <f t="shared" si="304"/>
        <v>C</v>
      </c>
      <c r="N205" s="62">
        <v>4</v>
      </c>
      <c r="O205" s="55">
        <f t="shared" si="305"/>
        <v>2.4</v>
      </c>
      <c r="P205" s="54">
        <f t="shared" si="306"/>
        <v>0.24</v>
      </c>
      <c r="Q205" s="53">
        <f t="shared" si="163"/>
        <v>21.599999999999998</v>
      </c>
      <c r="R205" s="57">
        <v>12</v>
      </c>
      <c r="S205" s="59">
        <v>2</v>
      </c>
      <c r="T205" s="171">
        <f>R205*N205</f>
        <v>48</v>
      </c>
      <c r="U205" s="55">
        <f>O205*R205</f>
        <v>28.799999999999997</v>
      </c>
      <c r="V205" s="54">
        <f>P205*R205</f>
        <v>2.88</v>
      </c>
      <c r="W205" s="55">
        <f>AU205*V205</f>
        <v>259.2</v>
      </c>
      <c r="X205" s="55" t="s">
        <v>381</v>
      </c>
      <c r="Y205" s="170">
        <f>R205/S205*N205*C205+140</f>
        <v>2540</v>
      </c>
      <c r="Z205" s="155">
        <f>AA205*R205</f>
        <v>312</v>
      </c>
      <c r="AA205" s="59">
        <v>26</v>
      </c>
      <c r="AB205" s="55">
        <f t="shared" si="295"/>
        <v>748.8</v>
      </c>
      <c r="AC205" s="54">
        <f t="shared" si="296"/>
        <v>74.88</v>
      </c>
      <c r="AD205" s="53">
        <f t="shared" si="297"/>
        <v>6739.2</v>
      </c>
      <c r="AE205" s="154" t="s">
        <v>134</v>
      </c>
      <c r="AF205" s="51">
        <f t="shared" si="168"/>
        <v>35</v>
      </c>
      <c r="AG205" s="169" t="s">
        <v>137</v>
      </c>
      <c r="AH205" s="49">
        <f t="shared" si="164"/>
        <v>1007.9999999999999</v>
      </c>
      <c r="AI205" s="48">
        <f t="shared" si="165"/>
        <v>100.8</v>
      </c>
      <c r="AJ205" s="47">
        <f t="shared" si="166"/>
        <v>9072</v>
      </c>
      <c r="AK205" s="46" t="s">
        <v>683</v>
      </c>
      <c r="AL205" s="45" t="s">
        <v>682</v>
      </c>
      <c r="AM205" s="44">
        <f t="shared" si="307"/>
        <v>700</v>
      </c>
      <c r="AN205" s="43">
        <f t="shared" si="57"/>
        <v>840</v>
      </c>
      <c r="AO205" s="42">
        <f t="shared" si="308"/>
        <v>7000</v>
      </c>
      <c r="AP205" s="41">
        <f t="shared" si="58"/>
        <v>8400</v>
      </c>
      <c r="AQ205" s="108"/>
      <c r="AR205" s="108"/>
      <c r="AS205" s="108"/>
      <c r="AT205" s="66" t="str">
        <f t="shared" si="302"/>
        <v>254657</v>
      </c>
      <c r="AU205" s="66">
        <v>90</v>
      </c>
      <c r="AV205" s="40">
        <v>7000</v>
      </c>
      <c r="AW205" s="40">
        <f t="shared" si="303"/>
        <v>700</v>
      </c>
    </row>
    <row r="206" spans="1:49" x14ac:dyDescent="0.3">
      <c r="A206" s="73" t="s">
        <v>1458</v>
      </c>
      <c r="B206" s="72" t="s">
        <v>675</v>
      </c>
      <c r="C206" s="74">
        <v>100</v>
      </c>
      <c r="D206" s="74">
        <v>1000</v>
      </c>
      <c r="E206" s="74">
        <v>600</v>
      </c>
      <c r="F206" s="72" t="str">
        <f t="shared" si="162"/>
        <v>1000x600x100</v>
      </c>
      <c r="G206" s="431" t="s">
        <v>686</v>
      </c>
      <c r="H206" s="442" t="s">
        <v>685</v>
      </c>
      <c r="I206" s="67" t="s">
        <v>109</v>
      </c>
      <c r="J206" s="65"/>
      <c r="K206" s="64" t="str">
        <f t="shared" ref="K206:L206" si="309">$AE206</f>
        <v>C</v>
      </c>
      <c r="L206" s="64" t="str">
        <f t="shared" si="309"/>
        <v>C</v>
      </c>
      <c r="M206" s="63"/>
      <c r="N206" s="62">
        <v>4</v>
      </c>
      <c r="O206" s="55">
        <f t="shared" si="305"/>
        <v>2.4</v>
      </c>
      <c r="P206" s="54">
        <f t="shared" si="306"/>
        <v>0.24</v>
      </c>
      <c r="Q206" s="53">
        <f t="shared" si="163"/>
        <v>21.599999999999998</v>
      </c>
      <c r="R206" s="57">
        <v>24</v>
      </c>
      <c r="S206" s="59">
        <v>4</v>
      </c>
      <c r="T206" s="171">
        <f>R206*N206</f>
        <v>96</v>
      </c>
      <c r="U206" s="55">
        <f>O206*R206</f>
        <v>57.599999999999994</v>
      </c>
      <c r="V206" s="54">
        <f>P206*R206</f>
        <v>5.76</v>
      </c>
      <c r="W206" s="55">
        <f>AU206*V206</f>
        <v>518.4</v>
      </c>
      <c r="X206" s="55" t="s">
        <v>198</v>
      </c>
      <c r="Y206" s="174">
        <f>R206/S206*N206*C206+140</f>
        <v>2540</v>
      </c>
      <c r="Z206" s="155">
        <f>AA206*R206</f>
        <v>312</v>
      </c>
      <c r="AA206" s="59">
        <v>13</v>
      </c>
      <c r="AB206" s="55">
        <f t="shared" si="295"/>
        <v>748.8</v>
      </c>
      <c r="AC206" s="54">
        <f t="shared" si="296"/>
        <v>74.88</v>
      </c>
      <c r="AD206" s="53">
        <f t="shared" si="297"/>
        <v>6739.2</v>
      </c>
      <c r="AE206" s="154" t="s">
        <v>134</v>
      </c>
      <c r="AF206" s="51">
        <f t="shared" si="168"/>
        <v>18</v>
      </c>
      <c r="AG206" s="169" t="s">
        <v>137</v>
      </c>
      <c r="AH206" s="49">
        <f t="shared" si="164"/>
        <v>1036.8</v>
      </c>
      <c r="AI206" s="48">
        <f t="shared" si="165"/>
        <v>103.67999999999999</v>
      </c>
      <c r="AJ206" s="47">
        <f t="shared" si="166"/>
        <v>9331.1999999999989</v>
      </c>
      <c r="AK206" s="46" t="s">
        <v>683</v>
      </c>
      <c r="AL206" s="45" t="s">
        <v>684</v>
      </c>
      <c r="AM206" s="44">
        <f t="shared" si="307"/>
        <v>700</v>
      </c>
      <c r="AN206" s="43">
        <f t="shared" si="57"/>
        <v>840</v>
      </c>
      <c r="AO206" s="42">
        <f t="shared" si="308"/>
        <v>7000</v>
      </c>
      <c r="AP206" s="41">
        <f t="shared" si="58"/>
        <v>8400</v>
      </c>
      <c r="AQ206" s="108"/>
      <c r="AR206" s="108"/>
      <c r="AS206" s="108"/>
      <c r="AT206" s="66" t="str">
        <f t="shared" si="302"/>
        <v>254658</v>
      </c>
      <c r="AU206" s="66">
        <v>90</v>
      </c>
      <c r="AV206" s="40">
        <v>7000</v>
      </c>
      <c r="AW206" s="40">
        <f t="shared" si="303"/>
        <v>700</v>
      </c>
    </row>
    <row r="207" spans="1:49" x14ac:dyDescent="0.3">
      <c r="A207" s="73" t="s">
        <v>1458</v>
      </c>
      <c r="B207" s="72" t="s">
        <v>675</v>
      </c>
      <c r="C207" s="71">
        <v>120</v>
      </c>
      <c r="D207" s="74">
        <v>1000</v>
      </c>
      <c r="E207" s="74">
        <v>600</v>
      </c>
      <c r="F207" s="70" t="str">
        <f t="shared" si="162"/>
        <v>1000x600x120</v>
      </c>
      <c r="G207" s="431" t="s">
        <v>681</v>
      </c>
      <c r="H207" s="442" t="s">
        <v>680</v>
      </c>
      <c r="I207" s="67" t="s">
        <v>1</v>
      </c>
      <c r="J207" s="65" t="str">
        <f t="shared" ref="J207:M210" si="310">$AE207</f>
        <v>B</v>
      </c>
      <c r="K207" s="64" t="str">
        <f t="shared" si="310"/>
        <v>B</v>
      </c>
      <c r="L207" s="64" t="str">
        <f t="shared" si="310"/>
        <v>B</v>
      </c>
      <c r="M207" s="63" t="str">
        <f t="shared" si="310"/>
        <v>B</v>
      </c>
      <c r="N207" s="62">
        <v>3</v>
      </c>
      <c r="O207" s="55">
        <f t="shared" si="305"/>
        <v>1.8</v>
      </c>
      <c r="P207" s="54">
        <f t="shared" si="306"/>
        <v>0.216</v>
      </c>
      <c r="Q207" s="53">
        <f t="shared" si="163"/>
        <v>19.440000000000001</v>
      </c>
      <c r="R207" s="161"/>
      <c r="S207" s="59"/>
      <c r="T207" s="160"/>
      <c r="U207" s="158"/>
      <c r="V207" s="159"/>
      <c r="W207" s="158"/>
      <c r="X207" s="158"/>
      <c r="Y207" s="157"/>
      <c r="Z207" s="57">
        <v>364</v>
      </c>
      <c r="AA207" s="56" t="s">
        <v>3</v>
      </c>
      <c r="AB207" s="55">
        <f t="shared" si="295"/>
        <v>655.20000000000005</v>
      </c>
      <c r="AC207" s="54">
        <f t="shared" si="296"/>
        <v>78.623999999999995</v>
      </c>
      <c r="AD207" s="53">
        <f t="shared" si="297"/>
        <v>7076.1600000000008</v>
      </c>
      <c r="AE207" s="406" t="s">
        <v>205</v>
      </c>
      <c r="AF207" s="51">
        <f t="shared" si="168"/>
        <v>309</v>
      </c>
      <c r="AG207" s="50" t="s">
        <v>1</v>
      </c>
      <c r="AH207" s="49">
        <f t="shared" si="164"/>
        <v>556.20000000000005</v>
      </c>
      <c r="AI207" s="48">
        <f t="shared" si="165"/>
        <v>66.744</v>
      </c>
      <c r="AJ207" s="47">
        <f t="shared" si="166"/>
        <v>6006.96</v>
      </c>
      <c r="AK207" s="46" t="s">
        <v>679</v>
      </c>
      <c r="AL207" s="45"/>
      <c r="AM207" s="44">
        <f t="shared" si="307"/>
        <v>840</v>
      </c>
      <c r="AN207" s="43">
        <f t="shared" si="57"/>
        <v>1008</v>
      </c>
      <c r="AO207" s="42">
        <f t="shared" si="308"/>
        <v>7000</v>
      </c>
      <c r="AP207" s="41">
        <f t="shared" si="58"/>
        <v>8400</v>
      </c>
      <c r="AQ207" s="108"/>
      <c r="AR207" s="108"/>
      <c r="AS207" s="108"/>
      <c r="AT207" s="66" t="str">
        <f t="shared" si="302"/>
        <v>139177</v>
      </c>
      <c r="AU207" s="66">
        <v>90</v>
      </c>
      <c r="AV207" s="40">
        <v>7000</v>
      </c>
      <c r="AW207" s="40">
        <f t="shared" si="303"/>
        <v>840</v>
      </c>
    </row>
    <row r="208" spans="1:49" x14ac:dyDescent="0.3">
      <c r="A208" s="73" t="s">
        <v>1458</v>
      </c>
      <c r="B208" s="72" t="s">
        <v>675</v>
      </c>
      <c r="C208" s="71">
        <v>150</v>
      </c>
      <c r="D208" s="74">
        <v>1000</v>
      </c>
      <c r="E208" s="74">
        <v>600</v>
      </c>
      <c r="F208" s="70" t="str">
        <f t="shared" si="162"/>
        <v>1000x600x150</v>
      </c>
      <c r="G208" s="431" t="s">
        <v>678</v>
      </c>
      <c r="H208" s="442" t="s">
        <v>677</v>
      </c>
      <c r="I208" s="67" t="s">
        <v>1</v>
      </c>
      <c r="J208" s="65" t="str">
        <f t="shared" si="310"/>
        <v>A</v>
      </c>
      <c r="K208" s="64" t="str">
        <f t="shared" si="310"/>
        <v>A</v>
      </c>
      <c r="L208" s="64" t="str">
        <f t="shared" si="310"/>
        <v>A</v>
      </c>
      <c r="M208" s="63" t="str">
        <f t="shared" si="310"/>
        <v>A</v>
      </c>
      <c r="N208" s="62">
        <v>2</v>
      </c>
      <c r="O208" s="55">
        <f t="shared" si="305"/>
        <v>1.2</v>
      </c>
      <c r="P208" s="54">
        <f t="shared" si="306"/>
        <v>0.18</v>
      </c>
      <c r="Q208" s="53">
        <f t="shared" si="163"/>
        <v>16.2</v>
      </c>
      <c r="R208" s="161"/>
      <c r="S208" s="59"/>
      <c r="T208" s="160"/>
      <c r="U208" s="158"/>
      <c r="V208" s="159"/>
      <c r="W208" s="158"/>
      <c r="X208" s="158"/>
      <c r="Y208" s="157"/>
      <c r="Z208" s="57">
        <v>416</v>
      </c>
      <c r="AA208" s="56" t="s">
        <v>3</v>
      </c>
      <c r="AB208" s="55">
        <f t="shared" si="295"/>
        <v>499.2</v>
      </c>
      <c r="AC208" s="54">
        <f t="shared" si="296"/>
        <v>74.88</v>
      </c>
      <c r="AD208" s="53">
        <f t="shared" si="297"/>
        <v>6739.2</v>
      </c>
      <c r="AE208" s="52" t="s">
        <v>2</v>
      </c>
      <c r="AF208" s="51">
        <f t="shared" si="168"/>
        <v>1</v>
      </c>
      <c r="AG208" s="50" t="s">
        <v>1</v>
      </c>
      <c r="AH208" s="49">
        <f t="shared" si="164"/>
        <v>1.2</v>
      </c>
      <c r="AI208" s="48">
        <f t="shared" si="165"/>
        <v>0.18</v>
      </c>
      <c r="AJ208" s="47">
        <f t="shared" si="166"/>
        <v>16.2</v>
      </c>
      <c r="AK208" s="46" t="s">
        <v>676</v>
      </c>
      <c r="AL208" s="45"/>
      <c r="AM208" s="44">
        <f t="shared" si="307"/>
        <v>1050</v>
      </c>
      <c r="AN208" s="43">
        <f t="shared" si="57"/>
        <v>1260</v>
      </c>
      <c r="AO208" s="42">
        <f t="shared" si="308"/>
        <v>7000</v>
      </c>
      <c r="AP208" s="41">
        <f t="shared" si="58"/>
        <v>8400</v>
      </c>
      <c r="AQ208" s="108"/>
      <c r="AR208" s="108"/>
      <c r="AS208" s="108"/>
      <c r="AT208" s="66" t="str">
        <f t="shared" si="302"/>
        <v>39118</v>
      </c>
      <c r="AU208" s="66">
        <v>90</v>
      </c>
      <c r="AV208" s="40">
        <v>7000</v>
      </c>
      <c r="AW208" s="40">
        <f t="shared" si="303"/>
        <v>1050</v>
      </c>
    </row>
    <row r="209" spans="1:49" x14ac:dyDescent="0.3">
      <c r="A209" s="73" t="s">
        <v>1458</v>
      </c>
      <c r="B209" s="72" t="s">
        <v>675</v>
      </c>
      <c r="C209" s="71">
        <v>180</v>
      </c>
      <c r="D209" s="74">
        <v>1000</v>
      </c>
      <c r="E209" s="74">
        <v>600</v>
      </c>
      <c r="F209" s="70" t="str">
        <f t="shared" si="162"/>
        <v>1000x600x180</v>
      </c>
      <c r="G209" s="431" t="s">
        <v>674</v>
      </c>
      <c r="H209" s="442" t="s">
        <v>673</v>
      </c>
      <c r="I209" s="67" t="s">
        <v>1</v>
      </c>
      <c r="J209" s="65" t="str">
        <f t="shared" si="310"/>
        <v>C</v>
      </c>
      <c r="K209" s="64" t="str">
        <f t="shared" si="310"/>
        <v>C</v>
      </c>
      <c r="L209" s="64" t="str">
        <f t="shared" si="310"/>
        <v>C</v>
      </c>
      <c r="M209" s="63" t="str">
        <f t="shared" si="310"/>
        <v>C</v>
      </c>
      <c r="N209" s="62">
        <v>2</v>
      </c>
      <c r="O209" s="55">
        <f t="shared" si="305"/>
        <v>1.2</v>
      </c>
      <c r="P209" s="54">
        <f t="shared" si="306"/>
        <v>0.216</v>
      </c>
      <c r="Q209" s="53">
        <f t="shared" si="163"/>
        <v>19.440000000000001</v>
      </c>
      <c r="R209" s="161"/>
      <c r="S209" s="59"/>
      <c r="T209" s="160"/>
      <c r="U209" s="158"/>
      <c r="V209" s="159"/>
      <c r="W209" s="158"/>
      <c r="X209" s="158"/>
      <c r="Y209" s="157"/>
      <c r="Z209" s="57">
        <v>364</v>
      </c>
      <c r="AA209" s="56" t="s">
        <v>3</v>
      </c>
      <c r="AB209" s="55">
        <f t="shared" si="295"/>
        <v>436.8</v>
      </c>
      <c r="AC209" s="54">
        <f t="shared" si="296"/>
        <v>78.623999999999995</v>
      </c>
      <c r="AD209" s="53">
        <f t="shared" si="297"/>
        <v>7076.1600000000008</v>
      </c>
      <c r="AE209" s="154" t="s">
        <v>134</v>
      </c>
      <c r="AF209" s="51">
        <f t="shared" si="168"/>
        <v>463</v>
      </c>
      <c r="AG209" s="50" t="s">
        <v>1</v>
      </c>
      <c r="AH209" s="49">
        <f t="shared" si="164"/>
        <v>555.6</v>
      </c>
      <c r="AI209" s="48">
        <f t="shared" si="165"/>
        <v>100.008</v>
      </c>
      <c r="AJ209" s="47">
        <f t="shared" si="166"/>
        <v>9000.7200000000012</v>
      </c>
      <c r="AK209" s="46" t="s">
        <v>672</v>
      </c>
      <c r="AL209" s="45"/>
      <c r="AM209" s="44">
        <f t="shared" si="307"/>
        <v>1260</v>
      </c>
      <c r="AN209" s="43">
        <f t="shared" si="57"/>
        <v>1512</v>
      </c>
      <c r="AO209" s="42">
        <f t="shared" si="308"/>
        <v>7000</v>
      </c>
      <c r="AP209" s="41">
        <f t="shared" si="58"/>
        <v>8400</v>
      </c>
      <c r="AQ209" s="108"/>
      <c r="AR209" s="108"/>
      <c r="AS209" s="108"/>
      <c r="AT209" s="66" t="str">
        <f t="shared" si="302"/>
        <v>39121</v>
      </c>
      <c r="AU209" s="66">
        <v>90</v>
      </c>
      <c r="AV209" s="40">
        <v>7000</v>
      </c>
      <c r="AW209" s="40">
        <f t="shared" si="303"/>
        <v>1260</v>
      </c>
    </row>
    <row r="210" spans="1:49" x14ac:dyDescent="0.3">
      <c r="A210" s="73" t="s">
        <v>1458</v>
      </c>
      <c r="B210" s="70" t="s">
        <v>649</v>
      </c>
      <c r="C210" s="71">
        <v>30</v>
      </c>
      <c r="D210" s="71">
        <v>1000</v>
      </c>
      <c r="E210" s="71">
        <v>600</v>
      </c>
      <c r="F210" s="70" t="str">
        <f t="shared" si="162"/>
        <v>1000x600x30</v>
      </c>
      <c r="G210" s="431" t="s">
        <v>671</v>
      </c>
      <c r="H210" s="442" t="s">
        <v>1413</v>
      </c>
      <c r="I210" s="67" t="s">
        <v>1</v>
      </c>
      <c r="J210" s="65"/>
      <c r="K210" s="64" t="str">
        <f t="shared" si="310"/>
        <v>C</v>
      </c>
      <c r="L210" s="64"/>
      <c r="M210" s="63" t="str">
        <f t="shared" si="310"/>
        <v>C</v>
      </c>
      <c r="N210" s="62">
        <v>12</v>
      </c>
      <c r="O210" s="55">
        <f t="shared" si="305"/>
        <v>7.2</v>
      </c>
      <c r="P210" s="54">
        <f t="shared" si="306"/>
        <v>0.216</v>
      </c>
      <c r="Q210" s="53">
        <f t="shared" si="163"/>
        <v>16.2</v>
      </c>
      <c r="R210" s="161"/>
      <c r="S210" s="59"/>
      <c r="T210" s="160"/>
      <c r="U210" s="158"/>
      <c r="V210" s="159"/>
      <c r="W210" s="158"/>
      <c r="X210" s="158"/>
      <c r="Y210" s="157"/>
      <c r="Z210" s="57">
        <v>364</v>
      </c>
      <c r="AA210" s="56" t="s">
        <v>3</v>
      </c>
      <c r="AB210" s="55">
        <f t="shared" si="295"/>
        <v>2620.8000000000002</v>
      </c>
      <c r="AC210" s="54">
        <f t="shared" si="296"/>
        <v>78.623999999999995</v>
      </c>
      <c r="AD210" s="53">
        <f t="shared" si="297"/>
        <v>5896.8</v>
      </c>
      <c r="AE210" s="154" t="s">
        <v>134</v>
      </c>
      <c r="AF210" s="51">
        <f t="shared" si="168"/>
        <v>556</v>
      </c>
      <c r="AG210" s="50" t="s">
        <v>1</v>
      </c>
      <c r="AH210" s="49">
        <f t="shared" si="164"/>
        <v>4003.2000000000003</v>
      </c>
      <c r="AI210" s="48">
        <f t="shared" si="165"/>
        <v>120.096</v>
      </c>
      <c r="AJ210" s="47">
        <f t="shared" si="166"/>
        <v>9007.1999999999989</v>
      </c>
      <c r="AK210" s="46" t="s">
        <v>670</v>
      </c>
      <c r="AL210" s="45"/>
      <c r="AM210" s="44">
        <f t="shared" si="307"/>
        <v>198</v>
      </c>
      <c r="AN210" s="43">
        <f t="shared" si="57"/>
        <v>237.6</v>
      </c>
      <c r="AO210" s="42">
        <f t="shared" si="308"/>
        <v>6600</v>
      </c>
      <c r="AP210" s="41">
        <f t="shared" si="58"/>
        <v>7920</v>
      </c>
      <c r="AQ210" s="108"/>
      <c r="AR210" s="108"/>
      <c r="AS210" s="108"/>
      <c r="AT210" s="66" t="str">
        <f t="shared" si="302"/>
        <v>204679</v>
      </c>
      <c r="AU210" s="66">
        <v>75</v>
      </c>
      <c r="AV210" s="40">
        <v>6600</v>
      </c>
      <c r="AW210" s="40">
        <f t="shared" si="303"/>
        <v>198</v>
      </c>
    </row>
    <row r="211" spans="1:49" x14ac:dyDescent="0.3">
      <c r="A211" s="73" t="s">
        <v>1458</v>
      </c>
      <c r="B211" s="72" t="s">
        <v>649</v>
      </c>
      <c r="C211" s="74">
        <v>30</v>
      </c>
      <c r="D211" s="74">
        <v>1000</v>
      </c>
      <c r="E211" s="74">
        <v>600</v>
      </c>
      <c r="F211" s="72" t="str">
        <f t="shared" si="162"/>
        <v>1000x600x30</v>
      </c>
      <c r="G211" s="431" t="s">
        <v>1414</v>
      </c>
      <c r="H211" s="442" t="s">
        <v>1412</v>
      </c>
      <c r="I211" s="67" t="s">
        <v>1</v>
      </c>
      <c r="J211" s="65"/>
      <c r="K211" s="64"/>
      <c r="L211" s="64" t="str">
        <f t="shared" ref="L211" si="311">$AE211</f>
        <v>C</v>
      </c>
      <c r="M211" s="63"/>
      <c r="N211" s="62">
        <v>15</v>
      </c>
      <c r="O211" s="55">
        <f t="shared" si="305"/>
        <v>9</v>
      </c>
      <c r="P211" s="54">
        <f t="shared" si="306"/>
        <v>0.27</v>
      </c>
      <c r="Q211" s="53">
        <f t="shared" si="163"/>
        <v>20.25</v>
      </c>
      <c r="R211" s="161"/>
      <c r="S211" s="59"/>
      <c r="T211" s="160"/>
      <c r="U211" s="158"/>
      <c r="V211" s="159"/>
      <c r="W211" s="158"/>
      <c r="X211" s="158"/>
      <c r="Y211" s="157"/>
      <c r="Z211" s="57">
        <v>286</v>
      </c>
      <c r="AA211" s="56" t="s">
        <v>3</v>
      </c>
      <c r="AB211" s="55">
        <f t="shared" si="295"/>
        <v>2574</v>
      </c>
      <c r="AC211" s="54">
        <f t="shared" si="296"/>
        <v>77.22</v>
      </c>
      <c r="AD211" s="53">
        <f t="shared" si="297"/>
        <v>5791.5</v>
      </c>
      <c r="AE211" s="154" t="s">
        <v>134</v>
      </c>
      <c r="AF211" s="51">
        <f t="shared" si="168"/>
        <v>445</v>
      </c>
      <c r="AG211" s="50" t="s">
        <v>1</v>
      </c>
      <c r="AH211" s="49">
        <f t="shared" si="164"/>
        <v>4005</v>
      </c>
      <c r="AI211" s="48">
        <f t="shared" si="165"/>
        <v>120.15</v>
      </c>
      <c r="AJ211" s="47">
        <f t="shared" si="166"/>
        <v>9011.25</v>
      </c>
      <c r="AK211" s="46" t="s">
        <v>1415</v>
      </c>
      <c r="AL211" s="45"/>
      <c r="AM211" s="44">
        <f t="shared" si="307"/>
        <v>198</v>
      </c>
      <c r="AN211" s="43">
        <f t="shared" si="57"/>
        <v>237.6</v>
      </c>
      <c r="AO211" s="42">
        <f t="shared" si="308"/>
        <v>6600</v>
      </c>
      <c r="AP211" s="41">
        <f t="shared" si="58"/>
        <v>7920</v>
      </c>
      <c r="AQ211" s="108"/>
      <c r="AR211" s="108"/>
      <c r="AS211" s="108"/>
      <c r="AT211" s="66" t="str">
        <f t="shared" si="302"/>
        <v>281319</v>
      </c>
      <c r="AU211" s="66">
        <v>75</v>
      </c>
      <c r="AV211" s="40">
        <v>6600</v>
      </c>
      <c r="AW211" s="40">
        <f t="shared" si="303"/>
        <v>198</v>
      </c>
    </row>
    <row r="212" spans="1:49" x14ac:dyDescent="0.3">
      <c r="A212" s="73" t="s">
        <v>1458</v>
      </c>
      <c r="B212" s="72" t="s">
        <v>649</v>
      </c>
      <c r="C212" s="71">
        <v>40</v>
      </c>
      <c r="D212" s="74">
        <v>1000</v>
      </c>
      <c r="E212" s="74">
        <v>600</v>
      </c>
      <c r="F212" s="70" t="str">
        <f t="shared" si="162"/>
        <v>1000x600x40</v>
      </c>
      <c r="G212" s="431" t="s">
        <v>1463</v>
      </c>
      <c r="H212" s="442" t="s">
        <v>1455</v>
      </c>
      <c r="I212" s="67" t="s">
        <v>1</v>
      </c>
      <c r="J212" s="65" t="str">
        <f t="shared" ref="J212:M214" si="312">$AE212</f>
        <v>C</v>
      </c>
      <c r="K212" s="64" t="str">
        <f t="shared" si="312"/>
        <v>C</v>
      </c>
      <c r="L212" s="64" t="str">
        <f t="shared" si="312"/>
        <v>C</v>
      </c>
      <c r="M212" s="63" t="str">
        <f t="shared" si="312"/>
        <v>C</v>
      </c>
      <c r="N212" s="62">
        <v>10</v>
      </c>
      <c r="O212" s="55">
        <f t="shared" si="305"/>
        <v>6</v>
      </c>
      <c r="P212" s="54">
        <f t="shared" si="306"/>
        <v>0.24</v>
      </c>
      <c r="Q212" s="53">
        <f t="shared" si="163"/>
        <v>18</v>
      </c>
      <c r="R212" s="161"/>
      <c r="S212" s="59"/>
      <c r="T212" s="160"/>
      <c r="U212" s="158"/>
      <c r="V212" s="159"/>
      <c r="W212" s="158"/>
      <c r="X212" s="158"/>
      <c r="Y212" s="157"/>
      <c r="Z212" s="57">
        <v>338</v>
      </c>
      <c r="AA212" s="56" t="s">
        <v>3</v>
      </c>
      <c r="AB212" s="55">
        <f t="shared" ref="AB212" si="313">IF($AA212="--",$Z212*O212,$AA212*U212)</f>
        <v>2028</v>
      </c>
      <c r="AC212" s="54">
        <f t="shared" ref="AC212" si="314">IF($AA212="--",$Z212*P212,$AA212*V212)</f>
        <v>81.11999999999999</v>
      </c>
      <c r="AD212" s="53">
        <f t="shared" ref="AD212" si="315">IF($AA212="--",$Z212*Q212,$AA212*W212)</f>
        <v>6084</v>
      </c>
      <c r="AE212" s="154" t="s">
        <v>134</v>
      </c>
      <c r="AF212" s="51">
        <f t="shared" si="168"/>
        <v>500</v>
      </c>
      <c r="AG212" s="50" t="s">
        <v>1</v>
      </c>
      <c r="AH212" s="49">
        <f t="shared" si="164"/>
        <v>3000</v>
      </c>
      <c r="AI212" s="48">
        <f t="shared" si="165"/>
        <v>120</v>
      </c>
      <c r="AJ212" s="47">
        <f t="shared" si="166"/>
        <v>9000</v>
      </c>
      <c r="AK212" s="348" t="s">
        <v>1465</v>
      </c>
      <c r="AL212" s="45"/>
      <c r="AM212" s="44">
        <f t="shared" si="307"/>
        <v>252</v>
      </c>
      <c r="AN212" s="43">
        <f t="shared" ref="AN212" si="316">ROUND(AM212*1.2,2)</f>
        <v>302.39999999999998</v>
      </c>
      <c r="AO212" s="42">
        <f t="shared" si="308"/>
        <v>6300</v>
      </c>
      <c r="AP212" s="41">
        <f t="shared" ref="AP212" si="317">ROUND(AO212*1.2,2)</f>
        <v>7560</v>
      </c>
      <c r="AQ212" s="108"/>
      <c r="AR212" s="108"/>
      <c r="AS212" s="108"/>
      <c r="AT212" s="66" t="str">
        <f t="shared" si="302"/>
        <v>229142</v>
      </c>
      <c r="AU212" s="66">
        <v>75</v>
      </c>
      <c r="AV212" s="40">
        <v>6300</v>
      </c>
      <c r="AW212" s="40">
        <f t="shared" si="303"/>
        <v>252</v>
      </c>
    </row>
    <row r="213" spans="1:49" x14ac:dyDescent="0.3">
      <c r="A213" s="73" t="s">
        <v>1458</v>
      </c>
      <c r="B213" s="72" t="s">
        <v>649</v>
      </c>
      <c r="C213" s="71">
        <v>50</v>
      </c>
      <c r="D213" s="74">
        <v>1000</v>
      </c>
      <c r="E213" s="74">
        <v>600</v>
      </c>
      <c r="F213" s="70" t="str">
        <f t="shared" si="162"/>
        <v>1000x600x50</v>
      </c>
      <c r="G213" s="431" t="s">
        <v>669</v>
      </c>
      <c r="H213" s="442" t="s">
        <v>668</v>
      </c>
      <c r="I213" s="67" t="s">
        <v>1</v>
      </c>
      <c r="J213" s="65" t="str">
        <f t="shared" si="312"/>
        <v>A</v>
      </c>
      <c r="K213" s="64" t="str">
        <f t="shared" si="312"/>
        <v>A</v>
      </c>
      <c r="L213" s="64" t="str">
        <f t="shared" si="312"/>
        <v>A</v>
      </c>
      <c r="M213" s="63" t="str">
        <f t="shared" si="312"/>
        <v>A</v>
      </c>
      <c r="N213" s="62">
        <v>8</v>
      </c>
      <c r="O213" s="55">
        <f t="shared" si="305"/>
        <v>4.8</v>
      </c>
      <c r="P213" s="54">
        <f t="shared" si="306"/>
        <v>0.24</v>
      </c>
      <c r="Q213" s="53">
        <f t="shared" si="163"/>
        <v>18</v>
      </c>
      <c r="R213" s="161"/>
      <c r="S213" s="59"/>
      <c r="T213" s="160"/>
      <c r="U213" s="158"/>
      <c r="V213" s="159"/>
      <c r="W213" s="158"/>
      <c r="X213" s="158"/>
      <c r="Y213" s="157"/>
      <c r="Z213" s="57">
        <v>338</v>
      </c>
      <c r="AA213" s="56" t="s">
        <v>3</v>
      </c>
      <c r="AB213" s="55">
        <f t="shared" ref="AB213:AB247" si="318">IF($AA213="--",$Z213*O213,$AA213*U213)</f>
        <v>1622.3999999999999</v>
      </c>
      <c r="AC213" s="54">
        <f t="shared" ref="AC213:AC247" si="319">IF($AA213="--",$Z213*P213,$AA213*V213)</f>
        <v>81.11999999999999</v>
      </c>
      <c r="AD213" s="53">
        <f t="shared" ref="AD213:AD247" si="320">IF($AA213="--",$Z213*Q213,$AA213*W213)</f>
        <v>6084</v>
      </c>
      <c r="AE213" s="52" t="s">
        <v>2</v>
      </c>
      <c r="AF213" s="51">
        <f t="shared" si="168"/>
        <v>1</v>
      </c>
      <c r="AG213" s="50" t="s">
        <v>1</v>
      </c>
      <c r="AH213" s="49">
        <f t="shared" si="164"/>
        <v>4.8</v>
      </c>
      <c r="AI213" s="48">
        <f t="shared" si="165"/>
        <v>0.24</v>
      </c>
      <c r="AJ213" s="47">
        <f t="shared" si="166"/>
        <v>18</v>
      </c>
      <c r="AK213" s="46" t="s">
        <v>663</v>
      </c>
      <c r="AL213" s="45"/>
      <c r="AM213" s="44">
        <f t="shared" si="307"/>
        <v>315</v>
      </c>
      <c r="AN213" s="43">
        <f t="shared" si="57"/>
        <v>378</v>
      </c>
      <c r="AO213" s="42">
        <f t="shared" si="308"/>
        <v>6300</v>
      </c>
      <c r="AP213" s="41">
        <f t="shared" si="58"/>
        <v>7560</v>
      </c>
      <c r="AQ213" s="108"/>
      <c r="AR213" s="108"/>
      <c r="AS213" s="108"/>
      <c r="AT213" s="66" t="str">
        <f t="shared" si="302"/>
        <v>254660</v>
      </c>
      <c r="AU213" s="66">
        <v>75</v>
      </c>
      <c r="AV213" s="40">
        <v>6300</v>
      </c>
      <c r="AW213" s="40">
        <f t="shared" si="303"/>
        <v>315</v>
      </c>
    </row>
    <row r="214" spans="1:49" x14ac:dyDescent="0.3">
      <c r="A214" s="73" t="s">
        <v>1458</v>
      </c>
      <c r="B214" s="72" t="s">
        <v>649</v>
      </c>
      <c r="C214" s="74">
        <v>50</v>
      </c>
      <c r="D214" s="74">
        <v>1000</v>
      </c>
      <c r="E214" s="74">
        <v>600</v>
      </c>
      <c r="F214" s="72" t="str">
        <f t="shared" si="162"/>
        <v>1000x600x50</v>
      </c>
      <c r="G214" s="431" t="s">
        <v>667</v>
      </c>
      <c r="H214" s="442" t="s">
        <v>1653</v>
      </c>
      <c r="I214" s="67" t="s">
        <v>109</v>
      </c>
      <c r="J214" s="65" t="str">
        <f t="shared" si="312"/>
        <v>C</v>
      </c>
      <c r="K214" s="64"/>
      <c r="L214" s="64"/>
      <c r="M214" s="63" t="str">
        <f t="shared" si="312"/>
        <v>C</v>
      </c>
      <c r="N214" s="62">
        <v>8</v>
      </c>
      <c r="O214" s="55">
        <f t="shared" si="305"/>
        <v>4.8</v>
      </c>
      <c r="P214" s="54">
        <f t="shared" si="306"/>
        <v>0.24</v>
      </c>
      <c r="Q214" s="53">
        <f t="shared" si="163"/>
        <v>18</v>
      </c>
      <c r="R214" s="57">
        <v>12</v>
      </c>
      <c r="S214" s="59">
        <v>2</v>
      </c>
      <c r="T214" s="171">
        <f>R214*N214</f>
        <v>96</v>
      </c>
      <c r="U214" s="55">
        <f>O214*R214</f>
        <v>57.599999999999994</v>
      </c>
      <c r="V214" s="54">
        <f>P214*R214</f>
        <v>2.88</v>
      </c>
      <c r="W214" s="55">
        <f>AU214*V214</f>
        <v>216</v>
      </c>
      <c r="X214" s="55" t="s">
        <v>381</v>
      </c>
      <c r="Y214" s="170">
        <f>R214/S214*N214*C214+140</f>
        <v>2540</v>
      </c>
      <c r="Z214" s="155">
        <f>AA214*R214</f>
        <v>312</v>
      </c>
      <c r="AA214" s="59">
        <v>26</v>
      </c>
      <c r="AB214" s="55">
        <f t="shared" si="318"/>
        <v>1497.6</v>
      </c>
      <c r="AC214" s="54">
        <f t="shared" si="319"/>
        <v>74.88</v>
      </c>
      <c r="AD214" s="53">
        <f t="shared" si="320"/>
        <v>5616</v>
      </c>
      <c r="AE214" s="154" t="s">
        <v>134</v>
      </c>
      <c r="AF214" s="51">
        <f t="shared" si="168"/>
        <v>42</v>
      </c>
      <c r="AG214" s="169" t="s">
        <v>137</v>
      </c>
      <c r="AH214" s="49">
        <f t="shared" si="164"/>
        <v>2419.1999999999998</v>
      </c>
      <c r="AI214" s="48">
        <f t="shared" si="165"/>
        <v>120.96</v>
      </c>
      <c r="AJ214" s="47">
        <f t="shared" si="166"/>
        <v>9072</v>
      </c>
      <c r="AK214" s="46" t="s">
        <v>663</v>
      </c>
      <c r="AL214" s="45" t="s">
        <v>662</v>
      </c>
      <c r="AM214" s="44">
        <f t="shared" si="307"/>
        <v>315</v>
      </c>
      <c r="AN214" s="43">
        <f t="shared" si="57"/>
        <v>378</v>
      </c>
      <c r="AO214" s="42">
        <f t="shared" si="308"/>
        <v>6300</v>
      </c>
      <c r="AP214" s="41">
        <f t="shared" si="58"/>
        <v>7560</v>
      </c>
      <c r="AQ214" s="108"/>
      <c r="AR214" s="108"/>
      <c r="AS214" s="108"/>
      <c r="AT214" s="66" t="str">
        <f t="shared" si="302"/>
        <v>254668</v>
      </c>
      <c r="AU214" s="66">
        <v>75</v>
      </c>
      <c r="AV214" s="40">
        <v>6300</v>
      </c>
      <c r="AW214" s="40">
        <f t="shared" si="303"/>
        <v>315</v>
      </c>
    </row>
    <row r="215" spans="1:49" x14ac:dyDescent="0.3">
      <c r="A215" s="73" t="s">
        <v>1458</v>
      </c>
      <c r="B215" s="72" t="s">
        <v>649</v>
      </c>
      <c r="C215" s="74">
        <v>50</v>
      </c>
      <c r="D215" s="74">
        <v>1000</v>
      </c>
      <c r="E215" s="74">
        <v>600</v>
      </c>
      <c r="F215" s="72" t="str">
        <f t="shared" si="162"/>
        <v>1000x600x50</v>
      </c>
      <c r="G215" s="431" t="s">
        <v>666</v>
      </c>
      <c r="H215" s="442" t="s">
        <v>665</v>
      </c>
      <c r="I215" s="67" t="s">
        <v>109</v>
      </c>
      <c r="J215" s="65"/>
      <c r="K215" s="64" t="str">
        <f t="shared" ref="K215:L215" si="321">$AE215</f>
        <v>C</v>
      </c>
      <c r="L215" s="64" t="str">
        <f t="shared" si="321"/>
        <v>C</v>
      </c>
      <c r="M215" s="63"/>
      <c r="N215" s="62">
        <v>8</v>
      </c>
      <c r="O215" s="55">
        <f t="shared" si="305"/>
        <v>4.8</v>
      </c>
      <c r="P215" s="54">
        <f t="shared" si="306"/>
        <v>0.24</v>
      </c>
      <c r="Q215" s="53">
        <f t="shared" si="163"/>
        <v>18</v>
      </c>
      <c r="R215" s="57">
        <v>24</v>
      </c>
      <c r="S215" s="59">
        <v>4</v>
      </c>
      <c r="T215" s="171">
        <f>R215*N215</f>
        <v>192</v>
      </c>
      <c r="U215" s="55">
        <f>O215*R215</f>
        <v>115.19999999999999</v>
      </c>
      <c r="V215" s="54">
        <f>P215*R215</f>
        <v>5.76</v>
      </c>
      <c r="W215" s="55">
        <f>AU215*V215</f>
        <v>432</v>
      </c>
      <c r="X215" s="55" t="s">
        <v>198</v>
      </c>
      <c r="Y215" s="174">
        <f>R215/S215*N215*C215+140</f>
        <v>2540</v>
      </c>
      <c r="Z215" s="155">
        <f>AA215*R215</f>
        <v>312</v>
      </c>
      <c r="AA215" s="59">
        <v>13</v>
      </c>
      <c r="AB215" s="55">
        <f t="shared" si="318"/>
        <v>1497.6</v>
      </c>
      <c r="AC215" s="54">
        <f t="shared" si="319"/>
        <v>74.88</v>
      </c>
      <c r="AD215" s="53">
        <f t="shared" si="320"/>
        <v>5616</v>
      </c>
      <c r="AE215" s="154" t="s">
        <v>134</v>
      </c>
      <c r="AF215" s="51">
        <f t="shared" si="168"/>
        <v>21</v>
      </c>
      <c r="AG215" s="169" t="s">
        <v>137</v>
      </c>
      <c r="AH215" s="49">
        <f t="shared" si="164"/>
        <v>2419.1999999999998</v>
      </c>
      <c r="AI215" s="48">
        <f t="shared" si="165"/>
        <v>120.96</v>
      </c>
      <c r="AJ215" s="47">
        <f t="shared" si="166"/>
        <v>9072</v>
      </c>
      <c r="AK215" s="46" t="s">
        <v>663</v>
      </c>
      <c r="AL215" s="45" t="s">
        <v>664</v>
      </c>
      <c r="AM215" s="44">
        <f t="shared" si="307"/>
        <v>315</v>
      </c>
      <c r="AN215" s="43">
        <f t="shared" si="57"/>
        <v>378</v>
      </c>
      <c r="AO215" s="42">
        <f t="shared" si="308"/>
        <v>6300</v>
      </c>
      <c r="AP215" s="41">
        <f t="shared" si="58"/>
        <v>7560</v>
      </c>
      <c r="AQ215" s="108"/>
      <c r="AR215" s="108"/>
      <c r="AS215" s="108"/>
      <c r="AT215" s="66" t="str">
        <f t="shared" si="302"/>
        <v>254669</v>
      </c>
      <c r="AU215" s="66">
        <v>75</v>
      </c>
      <c r="AV215" s="40">
        <v>6300</v>
      </c>
      <c r="AW215" s="40">
        <f t="shared" si="303"/>
        <v>315</v>
      </c>
    </row>
    <row r="216" spans="1:49" x14ac:dyDescent="0.3">
      <c r="A216" s="73" t="s">
        <v>1458</v>
      </c>
      <c r="B216" s="72" t="s">
        <v>649</v>
      </c>
      <c r="C216" s="71">
        <v>60</v>
      </c>
      <c r="D216" s="74">
        <v>1000</v>
      </c>
      <c r="E216" s="74">
        <v>600</v>
      </c>
      <c r="F216" s="70" t="str">
        <f t="shared" ref="F216:F281" si="322">D216&amp;"x"&amp;E216&amp;"x"&amp;C216</f>
        <v>1000x600x60</v>
      </c>
      <c r="G216" s="431" t="s">
        <v>1290</v>
      </c>
      <c r="H216" s="442" t="s">
        <v>661</v>
      </c>
      <c r="I216" s="67" t="s">
        <v>1</v>
      </c>
      <c r="J216" s="65" t="str">
        <f t="shared" ref="J216:M219" si="323">$AE216</f>
        <v>C</v>
      </c>
      <c r="K216" s="64" t="str">
        <f t="shared" si="323"/>
        <v>C</v>
      </c>
      <c r="L216" s="64" t="str">
        <f t="shared" si="323"/>
        <v>C</v>
      </c>
      <c r="M216" s="63" t="str">
        <f t="shared" si="323"/>
        <v>C</v>
      </c>
      <c r="N216" s="62">
        <v>8</v>
      </c>
      <c r="O216" s="55">
        <f t="shared" si="305"/>
        <v>4.8</v>
      </c>
      <c r="P216" s="54">
        <f t="shared" si="306"/>
        <v>0.28799999999999998</v>
      </c>
      <c r="Q216" s="53">
        <f t="shared" ref="Q216:Q257" si="324">P216*AU216</f>
        <v>21.599999999999998</v>
      </c>
      <c r="R216" s="161"/>
      <c r="S216" s="59"/>
      <c r="T216" s="160"/>
      <c r="U216" s="158"/>
      <c r="V216" s="159"/>
      <c r="W216" s="158"/>
      <c r="X216" s="158"/>
      <c r="Y216" s="157"/>
      <c r="Z216" s="57">
        <v>286</v>
      </c>
      <c r="AA216" s="56" t="s">
        <v>3</v>
      </c>
      <c r="AB216" s="55">
        <f t="shared" si="318"/>
        <v>1372.8</v>
      </c>
      <c r="AC216" s="54">
        <f t="shared" si="319"/>
        <v>82.367999999999995</v>
      </c>
      <c r="AD216" s="53">
        <f t="shared" si="320"/>
        <v>6177.5999999999995</v>
      </c>
      <c r="AE216" s="154" t="s">
        <v>134</v>
      </c>
      <c r="AF216" s="51">
        <f t="shared" si="168"/>
        <v>417</v>
      </c>
      <c r="AG216" s="50" t="s">
        <v>1</v>
      </c>
      <c r="AH216" s="49">
        <f t="shared" ref="AH216:AH281" si="325">IF(AG216="пач.",AF216*O216,AF216*U216)</f>
        <v>2001.6</v>
      </c>
      <c r="AI216" s="48">
        <f t="shared" ref="AI216:AI281" si="326">IF(AG216="пач.",AF216*P216,AF216*V216)</f>
        <v>120.09599999999999</v>
      </c>
      <c r="AJ216" s="47">
        <f t="shared" ref="AJ216:AJ281" si="327">IF(AG216="пач.",AF216*Q216,AF216*W216)</f>
        <v>9007.1999999999989</v>
      </c>
      <c r="AK216" s="46" t="s">
        <v>1302</v>
      </c>
      <c r="AL216" s="45"/>
      <c r="AM216" s="44">
        <f t="shared" si="307"/>
        <v>378</v>
      </c>
      <c r="AN216" s="43">
        <f t="shared" si="57"/>
        <v>453.6</v>
      </c>
      <c r="AO216" s="42">
        <f t="shared" si="308"/>
        <v>6300</v>
      </c>
      <c r="AP216" s="41">
        <f t="shared" si="58"/>
        <v>7560</v>
      </c>
      <c r="AQ216" s="108"/>
      <c r="AR216" s="108"/>
      <c r="AS216" s="108"/>
      <c r="AT216" s="66" t="str">
        <f t="shared" si="302"/>
        <v>275438</v>
      </c>
      <c r="AU216" s="66">
        <v>75</v>
      </c>
      <c r="AV216" s="40">
        <v>6300</v>
      </c>
      <c r="AW216" s="40">
        <f t="shared" si="303"/>
        <v>378</v>
      </c>
    </row>
    <row r="217" spans="1:49" x14ac:dyDescent="0.3">
      <c r="A217" s="73" t="s">
        <v>1458</v>
      </c>
      <c r="B217" s="72" t="s">
        <v>649</v>
      </c>
      <c r="C217" s="71">
        <v>80</v>
      </c>
      <c r="D217" s="74">
        <v>1000</v>
      </c>
      <c r="E217" s="74">
        <v>600</v>
      </c>
      <c r="F217" s="70" t="str">
        <f t="shared" si="322"/>
        <v>1000x600x80</v>
      </c>
      <c r="G217" s="431" t="s">
        <v>1291</v>
      </c>
      <c r="H217" s="442" t="s">
        <v>660</v>
      </c>
      <c r="I217" s="67" t="s">
        <v>1</v>
      </c>
      <c r="J217" s="65" t="str">
        <f t="shared" si="323"/>
        <v>C</v>
      </c>
      <c r="K217" s="64" t="str">
        <f t="shared" si="323"/>
        <v>C</v>
      </c>
      <c r="L217" s="64" t="str">
        <f t="shared" si="323"/>
        <v>C</v>
      </c>
      <c r="M217" s="63" t="str">
        <f t="shared" si="323"/>
        <v>C</v>
      </c>
      <c r="N217" s="62">
        <v>6</v>
      </c>
      <c r="O217" s="55">
        <f t="shared" si="305"/>
        <v>3.6</v>
      </c>
      <c r="P217" s="54">
        <f t="shared" si="306"/>
        <v>0.28799999999999998</v>
      </c>
      <c r="Q217" s="53">
        <f t="shared" si="324"/>
        <v>21.599999999999998</v>
      </c>
      <c r="R217" s="161"/>
      <c r="S217" s="59"/>
      <c r="T217" s="160"/>
      <c r="U217" s="158"/>
      <c r="V217" s="159"/>
      <c r="W217" s="158"/>
      <c r="X217" s="158"/>
      <c r="Y217" s="157"/>
      <c r="Z217" s="57">
        <v>286</v>
      </c>
      <c r="AA217" s="56" t="s">
        <v>3</v>
      </c>
      <c r="AB217" s="55">
        <f t="shared" si="318"/>
        <v>1029.6000000000001</v>
      </c>
      <c r="AC217" s="54">
        <f t="shared" si="319"/>
        <v>82.367999999999995</v>
      </c>
      <c r="AD217" s="53">
        <f t="shared" si="320"/>
        <v>6177.5999999999995</v>
      </c>
      <c r="AE217" s="154" t="s">
        <v>134</v>
      </c>
      <c r="AF217" s="51">
        <f t="shared" si="168"/>
        <v>417</v>
      </c>
      <c r="AG217" s="50" t="s">
        <v>1</v>
      </c>
      <c r="AH217" s="49">
        <f t="shared" si="325"/>
        <v>1501.2</v>
      </c>
      <c r="AI217" s="48">
        <f t="shared" si="326"/>
        <v>120.09599999999999</v>
      </c>
      <c r="AJ217" s="47">
        <f t="shared" si="327"/>
        <v>9007.1999999999989</v>
      </c>
      <c r="AK217" s="46" t="s">
        <v>1303</v>
      </c>
      <c r="AL217" s="45"/>
      <c r="AM217" s="44">
        <f t="shared" si="307"/>
        <v>504</v>
      </c>
      <c r="AN217" s="43">
        <f t="shared" si="57"/>
        <v>604.79999999999995</v>
      </c>
      <c r="AO217" s="42">
        <f t="shared" si="308"/>
        <v>6300</v>
      </c>
      <c r="AP217" s="41">
        <f t="shared" si="58"/>
        <v>7560</v>
      </c>
      <c r="AQ217" s="108"/>
      <c r="AR217" s="108"/>
      <c r="AS217" s="108"/>
      <c r="AT217" s="66" t="str">
        <f t="shared" si="302"/>
        <v>275446</v>
      </c>
      <c r="AU217" s="66">
        <v>75</v>
      </c>
      <c r="AV217" s="40">
        <v>6300</v>
      </c>
      <c r="AW217" s="40">
        <f t="shared" si="303"/>
        <v>504</v>
      </c>
    </row>
    <row r="218" spans="1:49" x14ac:dyDescent="0.3">
      <c r="A218" s="73" t="s">
        <v>1458</v>
      </c>
      <c r="B218" s="72" t="s">
        <v>649</v>
      </c>
      <c r="C218" s="71">
        <v>100</v>
      </c>
      <c r="D218" s="74">
        <v>1000</v>
      </c>
      <c r="E218" s="74">
        <v>600</v>
      </c>
      <c r="F218" s="70" t="str">
        <f t="shared" si="322"/>
        <v>1000x600x100</v>
      </c>
      <c r="G218" s="431" t="s">
        <v>659</v>
      </c>
      <c r="H218" s="442" t="s">
        <v>658</v>
      </c>
      <c r="I218" s="67" t="s">
        <v>1</v>
      </c>
      <c r="J218" s="65" t="str">
        <f t="shared" si="323"/>
        <v>A</v>
      </c>
      <c r="K218" s="64" t="str">
        <f t="shared" si="323"/>
        <v>A</v>
      </c>
      <c r="L218" s="64" t="str">
        <f t="shared" si="323"/>
        <v>A</v>
      </c>
      <c r="M218" s="63" t="str">
        <f t="shared" si="323"/>
        <v>A</v>
      </c>
      <c r="N218" s="62">
        <v>4</v>
      </c>
      <c r="O218" s="55">
        <f t="shared" si="305"/>
        <v>2.4</v>
      </c>
      <c r="P218" s="54">
        <f t="shared" si="306"/>
        <v>0.24</v>
      </c>
      <c r="Q218" s="53">
        <f t="shared" si="324"/>
        <v>18</v>
      </c>
      <c r="R218" s="161"/>
      <c r="S218" s="59"/>
      <c r="T218" s="160"/>
      <c r="U218" s="158"/>
      <c r="V218" s="159"/>
      <c r="W218" s="158"/>
      <c r="X218" s="158"/>
      <c r="Y218" s="157"/>
      <c r="Z218" s="57">
        <v>338</v>
      </c>
      <c r="AA218" s="56" t="s">
        <v>3</v>
      </c>
      <c r="AB218" s="55">
        <f t="shared" si="318"/>
        <v>811.19999999999993</v>
      </c>
      <c r="AC218" s="54">
        <f t="shared" si="319"/>
        <v>81.11999999999999</v>
      </c>
      <c r="AD218" s="53">
        <f t="shared" si="320"/>
        <v>6084</v>
      </c>
      <c r="AE218" s="52" t="s">
        <v>2</v>
      </c>
      <c r="AF218" s="51">
        <f t="shared" si="168"/>
        <v>1</v>
      </c>
      <c r="AG218" s="50" t="s">
        <v>1</v>
      </c>
      <c r="AH218" s="49">
        <f t="shared" si="325"/>
        <v>2.4</v>
      </c>
      <c r="AI218" s="48">
        <f t="shared" si="326"/>
        <v>0.24</v>
      </c>
      <c r="AJ218" s="47">
        <f t="shared" si="327"/>
        <v>18</v>
      </c>
      <c r="AK218" s="46" t="s">
        <v>653</v>
      </c>
      <c r="AL218" s="45"/>
      <c r="AM218" s="44">
        <f t="shared" si="307"/>
        <v>630</v>
      </c>
      <c r="AN218" s="43">
        <f t="shared" si="57"/>
        <v>756</v>
      </c>
      <c r="AO218" s="42">
        <f t="shared" si="308"/>
        <v>6300</v>
      </c>
      <c r="AP218" s="41">
        <f t="shared" si="58"/>
        <v>7560</v>
      </c>
      <c r="AQ218" s="108"/>
      <c r="AR218" s="108"/>
      <c r="AS218" s="108"/>
      <c r="AT218" s="66" t="str">
        <f t="shared" si="302"/>
        <v>254664</v>
      </c>
      <c r="AU218" s="66">
        <v>75</v>
      </c>
      <c r="AV218" s="40">
        <v>6300</v>
      </c>
      <c r="AW218" s="40">
        <f t="shared" si="303"/>
        <v>630</v>
      </c>
    </row>
    <row r="219" spans="1:49" x14ac:dyDescent="0.3">
      <c r="A219" s="73" t="s">
        <v>1458</v>
      </c>
      <c r="B219" s="72" t="s">
        <v>649</v>
      </c>
      <c r="C219" s="74">
        <v>100</v>
      </c>
      <c r="D219" s="74">
        <v>1000</v>
      </c>
      <c r="E219" s="74">
        <v>600</v>
      </c>
      <c r="F219" s="72" t="str">
        <f t="shared" si="322"/>
        <v>1000x600x100</v>
      </c>
      <c r="G219" s="431" t="s">
        <v>657</v>
      </c>
      <c r="H219" s="442" t="s">
        <v>1654</v>
      </c>
      <c r="I219" s="67" t="s">
        <v>109</v>
      </c>
      <c r="J219" s="65" t="str">
        <f t="shared" si="323"/>
        <v>C</v>
      </c>
      <c r="K219" s="64"/>
      <c r="L219" s="64"/>
      <c r="M219" s="63" t="str">
        <f t="shared" si="323"/>
        <v>C</v>
      </c>
      <c r="N219" s="62">
        <v>4</v>
      </c>
      <c r="O219" s="55">
        <f t="shared" si="305"/>
        <v>2.4</v>
      </c>
      <c r="P219" s="54">
        <f t="shared" si="306"/>
        <v>0.24</v>
      </c>
      <c r="Q219" s="53">
        <f t="shared" si="324"/>
        <v>18</v>
      </c>
      <c r="R219" s="57">
        <v>12</v>
      </c>
      <c r="S219" s="59">
        <v>2</v>
      </c>
      <c r="T219" s="171">
        <f>R219*N219</f>
        <v>48</v>
      </c>
      <c r="U219" s="55">
        <f>O219*R219</f>
        <v>28.799999999999997</v>
      </c>
      <c r="V219" s="54">
        <f>P219*R219</f>
        <v>2.88</v>
      </c>
      <c r="W219" s="55">
        <f>AU219*V219</f>
        <v>216</v>
      </c>
      <c r="X219" s="55" t="s">
        <v>381</v>
      </c>
      <c r="Y219" s="170">
        <f>R219/S219*N219*C219+140</f>
        <v>2540</v>
      </c>
      <c r="Z219" s="155">
        <f>AA219*R219</f>
        <v>312</v>
      </c>
      <c r="AA219" s="59">
        <v>26</v>
      </c>
      <c r="AB219" s="55">
        <f t="shared" si="318"/>
        <v>748.8</v>
      </c>
      <c r="AC219" s="54">
        <f t="shared" si="319"/>
        <v>74.88</v>
      </c>
      <c r="AD219" s="53">
        <f t="shared" si="320"/>
        <v>5616</v>
      </c>
      <c r="AE219" s="154" t="s">
        <v>134</v>
      </c>
      <c r="AF219" s="51">
        <f t="shared" ref="AF219:AF284" si="328">IF(LEFT(AE219,1)="A",1,IF(AG219="пач.",IF(AE219="B",ROUNDUP(6000/Q219,0),ROUNDUP(9000/Q219,0)),IF(AE219="B",ROUNDUP(6000/W219,0),ROUNDUP(9000/W219,0))))</f>
        <v>42</v>
      </c>
      <c r="AG219" s="169" t="s">
        <v>137</v>
      </c>
      <c r="AH219" s="49">
        <f t="shared" si="325"/>
        <v>1209.5999999999999</v>
      </c>
      <c r="AI219" s="48">
        <f t="shared" si="326"/>
        <v>120.96</v>
      </c>
      <c r="AJ219" s="47">
        <f t="shared" si="327"/>
        <v>9072</v>
      </c>
      <c r="AK219" s="46" t="s">
        <v>653</v>
      </c>
      <c r="AL219" s="45" t="s">
        <v>652</v>
      </c>
      <c r="AM219" s="44">
        <f t="shared" si="307"/>
        <v>630</v>
      </c>
      <c r="AN219" s="43">
        <f t="shared" si="57"/>
        <v>756</v>
      </c>
      <c r="AO219" s="42">
        <f t="shared" si="308"/>
        <v>6300</v>
      </c>
      <c r="AP219" s="41">
        <f t="shared" si="58"/>
        <v>7560</v>
      </c>
      <c r="AQ219" s="108"/>
      <c r="AR219" s="108"/>
      <c r="AS219" s="108"/>
      <c r="AT219" s="66" t="str">
        <f t="shared" si="302"/>
        <v>254671</v>
      </c>
      <c r="AU219" s="66">
        <v>75</v>
      </c>
      <c r="AV219" s="40">
        <v>6300</v>
      </c>
      <c r="AW219" s="40">
        <f t="shared" si="303"/>
        <v>630</v>
      </c>
    </row>
    <row r="220" spans="1:49" x14ac:dyDescent="0.3">
      <c r="A220" s="73" t="s">
        <v>1458</v>
      </c>
      <c r="B220" s="72" t="s">
        <v>649</v>
      </c>
      <c r="C220" s="74">
        <v>100</v>
      </c>
      <c r="D220" s="74">
        <v>1000</v>
      </c>
      <c r="E220" s="74">
        <v>600</v>
      </c>
      <c r="F220" s="72" t="str">
        <f t="shared" si="322"/>
        <v>1000x600x100</v>
      </c>
      <c r="G220" s="431" t="s">
        <v>656</v>
      </c>
      <c r="H220" s="442" t="s">
        <v>655</v>
      </c>
      <c r="I220" s="67" t="s">
        <v>109</v>
      </c>
      <c r="J220" s="65"/>
      <c r="K220" s="64" t="str">
        <f t="shared" ref="K220:L220" si="329">$AE220</f>
        <v>C</v>
      </c>
      <c r="L220" s="64" t="str">
        <f t="shared" si="329"/>
        <v>C</v>
      </c>
      <c r="M220" s="63"/>
      <c r="N220" s="62">
        <v>4</v>
      </c>
      <c r="O220" s="55">
        <f t="shared" si="305"/>
        <v>2.4</v>
      </c>
      <c r="P220" s="54">
        <f t="shared" si="306"/>
        <v>0.24</v>
      </c>
      <c r="Q220" s="53">
        <f t="shared" si="324"/>
        <v>18</v>
      </c>
      <c r="R220" s="57">
        <v>24</v>
      </c>
      <c r="S220" s="59">
        <v>4</v>
      </c>
      <c r="T220" s="171">
        <f>R220*N220</f>
        <v>96</v>
      </c>
      <c r="U220" s="55">
        <f>O220*R220</f>
        <v>57.599999999999994</v>
      </c>
      <c r="V220" s="54">
        <f>P220*R220</f>
        <v>5.76</v>
      </c>
      <c r="W220" s="55">
        <f>AU220*V220</f>
        <v>432</v>
      </c>
      <c r="X220" s="55" t="s">
        <v>198</v>
      </c>
      <c r="Y220" s="174">
        <f>R220/S220*N220*C220+140</f>
        <v>2540</v>
      </c>
      <c r="Z220" s="155">
        <f>AA220*R220</f>
        <v>312</v>
      </c>
      <c r="AA220" s="59">
        <v>13</v>
      </c>
      <c r="AB220" s="55">
        <f t="shared" si="318"/>
        <v>748.8</v>
      </c>
      <c r="AC220" s="54">
        <f t="shared" si="319"/>
        <v>74.88</v>
      </c>
      <c r="AD220" s="53">
        <f t="shared" si="320"/>
        <v>5616</v>
      </c>
      <c r="AE220" s="154" t="s">
        <v>134</v>
      </c>
      <c r="AF220" s="51">
        <f t="shared" si="328"/>
        <v>21</v>
      </c>
      <c r="AG220" s="169" t="s">
        <v>137</v>
      </c>
      <c r="AH220" s="49">
        <f t="shared" si="325"/>
        <v>1209.5999999999999</v>
      </c>
      <c r="AI220" s="48">
        <f t="shared" si="326"/>
        <v>120.96</v>
      </c>
      <c r="AJ220" s="47">
        <f t="shared" si="327"/>
        <v>9072</v>
      </c>
      <c r="AK220" s="46" t="s">
        <v>653</v>
      </c>
      <c r="AL220" s="45" t="s">
        <v>654</v>
      </c>
      <c r="AM220" s="44">
        <f t="shared" si="307"/>
        <v>630</v>
      </c>
      <c r="AN220" s="43">
        <f t="shared" ref="AN220:AN246" si="330">ROUND(AM220*1.2,2)</f>
        <v>756</v>
      </c>
      <c r="AO220" s="42">
        <f t="shared" si="308"/>
        <v>6300</v>
      </c>
      <c r="AP220" s="41">
        <f t="shared" ref="AP220:AP246" si="331">ROUND(AO220*1.2,2)</f>
        <v>7560</v>
      </c>
      <c r="AQ220" s="108"/>
      <c r="AR220" s="108"/>
      <c r="AS220" s="108"/>
      <c r="AT220" s="66" t="str">
        <f t="shared" si="302"/>
        <v>254672</v>
      </c>
      <c r="AU220" s="66">
        <v>75</v>
      </c>
      <c r="AV220" s="40">
        <v>6300</v>
      </c>
      <c r="AW220" s="40">
        <f t="shared" si="303"/>
        <v>630</v>
      </c>
    </row>
    <row r="221" spans="1:49" x14ac:dyDescent="0.3">
      <c r="A221" s="73" t="s">
        <v>1458</v>
      </c>
      <c r="B221" s="72" t="s">
        <v>649</v>
      </c>
      <c r="C221" s="71">
        <v>120</v>
      </c>
      <c r="D221" s="74">
        <v>1000</v>
      </c>
      <c r="E221" s="74">
        <v>600</v>
      </c>
      <c r="F221" s="70" t="str">
        <f t="shared" si="322"/>
        <v>1000x600x120</v>
      </c>
      <c r="G221" s="431" t="s">
        <v>1292</v>
      </c>
      <c r="H221" s="442" t="s">
        <v>651</v>
      </c>
      <c r="I221" s="67" t="s">
        <v>1</v>
      </c>
      <c r="J221" s="65" t="str">
        <f t="shared" ref="J221:M224" si="332">$AE221</f>
        <v>C</v>
      </c>
      <c r="K221" s="64" t="str">
        <f t="shared" si="332"/>
        <v>C</v>
      </c>
      <c r="L221" s="64" t="str">
        <f t="shared" si="332"/>
        <v>C</v>
      </c>
      <c r="M221" s="63" t="str">
        <f t="shared" si="332"/>
        <v>C</v>
      </c>
      <c r="N221" s="62">
        <v>4</v>
      </c>
      <c r="O221" s="55">
        <f t="shared" si="305"/>
        <v>2.4</v>
      </c>
      <c r="P221" s="54">
        <f t="shared" si="306"/>
        <v>0.28799999999999998</v>
      </c>
      <c r="Q221" s="53">
        <f t="shared" si="324"/>
        <v>21.599999999999998</v>
      </c>
      <c r="R221" s="161"/>
      <c r="S221" s="59"/>
      <c r="T221" s="160"/>
      <c r="U221" s="158"/>
      <c r="V221" s="159"/>
      <c r="W221" s="158"/>
      <c r="X221" s="158"/>
      <c r="Y221" s="157"/>
      <c r="Z221" s="57">
        <v>286</v>
      </c>
      <c r="AA221" s="56" t="s">
        <v>3</v>
      </c>
      <c r="AB221" s="55">
        <f t="shared" si="318"/>
        <v>686.4</v>
      </c>
      <c r="AC221" s="54">
        <f t="shared" si="319"/>
        <v>82.367999999999995</v>
      </c>
      <c r="AD221" s="53">
        <f t="shared" si="320"/>
        <v>6177.5999999999995</v>
      </c>
      <c r="AE221" s="154" t="s">
        <v>134</v>
      </c>
      <c r="AF221" s="51">
        <f t="shared" si="328"/>
        <v>417</v>
      </c>
      <c r="AG221" s="50" t="s">
        <v>1</v>
      </c>
      <c r="AH221" s="49">
        <f t="shared" si="325"/>
        <v>1000.8</v>
      </c>
      <c r="AI221" s="48">
        <f t="shared" si="326"/>
        <v>120.09599999999999</v>
      </c>
      <c r="AJ221" s="47">
        <f t="shared" si="327"/>
        <v>9007.1999999999989</v>
      </c>
      <c r="AK221" s="46" t="s">
        <v>1304</v>
      </c>
      <c r="AL221" s="45"/>
      <c r="AM221" s="44">
        <f t="shared" si="307"/>
        <v>756</v>
      </c>
      <c r="AN221" s="43">
        <f t="shared" si="330"/>
        <v>907.2</v>
      </c>
      <c r="AO221" s="42">
        <f t="shared" si="308"/>
        <v>6300</v>
      </c>
      <c r="AP221" s="41">
        <f t="shared" si="331"/>
        <v>7560</v>
      </c>
      <c r="AQ221" s="108"/>
      <c r="AR221" s="108"/>
      <c r="AS221" s="108"/>
      <c r="AT221" s="66" t="str">
        <f t="shared" si="302"/>
        <v>275448</v>
      </c>
      <c r="AU221" s="66">
        <v>75</v>
      </c>
      <c r="AV221" s="40">
        <v>6300</v>
      </c>
      <c r="AW221" s="40">
        <f t="shared" si="303"/>
        <v>756</v>
      </c>
    </row>
    <row r="222" spans="1:49" x14ac:dyDescent="0.3">
      <c r="A222" s="73" t="s">
        <v>1458</v>
      </c>
      <c r="B222" s="72" t="s">
        <v>649</v>
      </c>
      <c r="C222" s="71">
        <v>150</v>
      </c>
      <c r="D222" s="74">
        <v>1000</v>
      </c>
      <c r="E222" s="74">
        <v>600</v>
      </c>
      <c r="F222" s="70" t="str">
        <f t="shared" si="322"/>
        <v>1000x600x150</v>
      </c>
      <c r="G222" s="431" t="s">
        <v>1293</v>
      </c>
      <c r="H222" s="442" t="s">
        <v>650</v>
      </c>
      <c r="I222" s="67" t="s">
        <v>1</v>
      </c>
      <c r="J222" s="65" t="str">
        <f t="shared" si="332"/>
        <v>C</v>
      </c>
      <c r="K222" s="64" t="str">
        <f t="shared" si="332"/>
        <v>C</v>
      </c>
      <c r="L222" s="64" t="str">
        <f t="shared" si="332"/>
        <v>C</v>
      </c>
      <c r="M222" s="63" t="str">
        <f t="shared" si="332"/>
        <v>C</v>
      </c>
      <c r="N222" s="62">
        <v>3</v>
      </c>
      <c r="O222" s="55">
        <f t="shared" si="305"/>
        <v>1.8</v>
      </c>
      <c r="P222" s="54">
        <f t="shared" si="306"/>
        <v>0.27</v>
      </c>
      <c r="Q222" s="53">
        <f t="shared" si="324"/>
        <v>20.25</v>
      </c>
      <c r="R222" s="161"/>
      <c r="S222" s="59"/>
      <c r="T222" s="160"/>
      <c r="U222" s="158"/>
      <c r="V222" s="159"/>
      <c r="W222" s="158"/>
      <c r="X222" s="158"/>
      <c r="Y222" s="157"/>
      <c r="Z222" s="57">
        <v>286</v>
      </c>
      <c r="AA222" s="56" t="s">
        <v>3</v>
      </c>
      <c r="AB222" s="55">
        <f t="shared" si="318"/>
        <v>514.80000000000007</v>
      </c>
      <c r="AC222" s="54">
        <f t="shared" si="319"/>
        <v>77.22</v>
      </c>
      <c r="AD222" s="53">
        <f t="shared" si="320"/>
        <v>5791.5</v>
      </c>
      <c r="AE222" s="154" t="s">
        <v>134</v>
      </c>
      <c r="AF222" s="51">
        <f t="shared" si="328"/>
        <v>445</v>
      </c>
      <c r="AG222" s="50" t="s">
        <v>1</v>
      </c>
      <c r="AH222" s="49">
        <f t="shared" si="325"/>
        <v>801</v>
      </c>
      <c r="AI222" s="48">
        <f t="shared" si="326"/>
        <v>120.15</v>
      </c>
      <c r="AJ222" s="47">
        <f t="shared" si="327"/>
        <v>9011.25</v>
      </c>
      <c r="AK222" s="46" t="s">
        <v>1305</v>
      </c>
      <c r="AL222" s="45"/>
      <c r="AM222" s="44">
        <f t="shared" si="307"/>
        <v>945</v>
      </c>
      <c r="AN222" s="43">
        <f t="shared" si="330"/>
        <v>1134</v>
      </c>
      <c r="AO222" s="42">
        <f t="shared" si="308"/>
        <v>6300</v>
      </c>
      <c r="AP222" s="41">
        <f t="shared" si="331"/>
        <v>7560</v>
      </c>
      <c r="AQ222" s="108"/>
      <c r="AR222" s="108"/>
      <c r="AS222" s="108"/>
      <c r="AT222" s="66" t="str">
        <f t="shared" si="302"/>
        <v>275457</v>
      </c>
      <c r="AU222" s="66">
        <v>75</v>
      </c>
      <c r="AV222" s="40">
        <v>6300</v>
      </c>
      <c r="AW222" s="40">
        <f t="shared" si="303"/>
        <v>945</v>
      </c>
    </row>
    <row r="223" spans="1:49" x14ac:dyDescent="0.3">
      <c r="A223" s="73" t="s">
        <v>1458</v>
      </c>
      <c r="B223" s="72" t="s">
        <v>649</v>
      </c>
      <c r="C223" s="71">
        <v>180</v>
      </c>
      <c r="D223" s="74">
        <v>1000</v>
      </c>
      <c r="E223" s="74">
        <v>600</v>
      </c>
      <c r="F223" s="70" t="str">
        <f t="shared" si="322"/>
        <v>1000x600x180</v>
      </c>
      <c r="G223" s="431" t="s">
        <v>648</v>
      </c>
      <c r="H223" s="442" t="s">
        <v>647</v>
      </c>
      <c r="I223" s="67" t="s">
        <v>1</v>
      </c>
      <c r="J223" s="65" t="str">
        <f t="shared" si="332"/>
        <v>C</v>
      </c>
      <c r="K223" s="64" t="str">
        <f t="shared" si="332"/>
        <v>C</v>
      </c>
      <c r="L223" s="64" t="str">
        <f t="shared" si="332"/>
        <v>C</v>
      </c>
      <c r="M223" s="63" t="str">
        <f t="shared" si="332"/>
        <v>C</v>
      </c>
      <c r="N223" s="62">
        <v>2</v>
      </c>
      <c r="O223" s="55">
        <f t="shared" si="305"/>
        <v>1.2</v>
      </c>
      <c r="P223" s="54">
        <f t="shared" si="306"/>
        <v>0.216</v>
      </c>
      <c r="Q223" s="53">
        <f t="shared" si="324"/>
        <v>16.2</v>
      </c>
      <c r="R223" s="161"/>
      <c r="S223" s="59"/>
      <c r="T223" s="160"/>
      <c r="U223" s="158"/>
      <c r="V223" s="159"/>
      <c r="W223" s="158"/>
      <c r="X223" s="158"/>
      <c r="Y223" s="157"/>
      <c r="Z223" s="57">
        <v>364</v>
      </c>
      <c r="AA223" s="56" t="s">
        <v>3</v>
      </c>
      <c r="AB223" s="55">
        <f t="shared" si="318"/>
        <v>436.8</v>
      </c>
      <c r="AC223" s="54">
        <f t="shared" si="319"/>
        <v>78.623999999999995</v>
      </c>
      <c r="AD223" s="53">
        <f t="shared" si="320"/>
        <v>5896.8</v>
      </c>
      <c r="AE223" s="154" t="s">
        <v>134</v>
      </c>
      <c r="AF223" s="51">
        <f t="shared" si="328"/>
        <v>556</v>
      </c>
      <c r="AG223" s="50" t="s">
        <v>1</v>
      </c>
      <c r="AH223" s="49">
        <f t="shared" si="325"/>
        <v>667.19999999999993</v>
      </c>
      <c r="AI223" s="48">
        <f t="shared" si="326"/>
        <v>120.096</v>
      </c>
      <c r="AJ223" s="47">
        <f t="shared" si="327"/>
        <v>9007.1999999999989</v>
      </c>
      <c r="AK223" s="46" t="s">
        <v>646</v>
      </c>
      <c r="AL223" s="45"/>
      <c r="AM223" s="44">
        <f t="shared" si="307"/>
        <v>1134</v>
      </c>
      <c r="AN223" s="43">
        <f t="shared" si="330"/>
        <v>1360.8</v>
      </c>
      <c r="AO223" s="42">
        <f t="shared" si="308"/>
        <v>6300</v>
      </c>
      <c r="AP223" s="41">
        <f t="shared" si="331"/>
        <v>7560</v>
      </c>
      <c r="AQ223" s="108"/>
      <c r="AR223" s="108"/>
      <c r="AS223" s="108"/>
      <c r="AT223" s="66" t="str">
        <f t="shared" si="302"/>
        <v>173807</v>
      </c>
      <c r="AU223" s="66">
        <v>75</v>
      </c>
      <c r="AV223" s="40">
        <v>6300</v>
      </c>
      <c r="AW223" s="40">
        <f t="shared" si="303"/>
        <v>1134</v>
      </c>
    </row>
    <row r="224" spans="1:49" x14ac:dyDescent="0.3">
      <c r="A224" s="73" t="s">
        <v>1458</v>
      </c>
      <c r="B224" s="70" t="s">
        <v>625</v>
      </c>
      <c r="C224" s="71">
        <v>50</v>
      </c>
      <c r="D224" s="71">
        <v>1000</v>
      </c>
      <c r="E224" s="71">
        <v>600</v>
      </c>
      <c r="F224" s="70" t="str">
        <f t="shared" si="322"/>
        <v>1000x600x50</v>
      </c>
      <c r="G224" s="431" t="s">
        <v>645</v>
      </c>
      <c r="H224" s="442" t="s">
        <v>1381</v>
      </c>
      <c r="I224" s="67" t="s">
        <v>1</v>
      </c>
      <c r="J224" s="65" t="str">
        <f t="shared" si="332"/>
        <v>B</v>
      </c>
      <c r="K224" s="64" t="str">
        <f t="shared" si="332"/>
        <v>B</v>
      </c>
      <c r="L224" s="64"/>
      <c r="M224" s="63"/>
      <c r="N224" s="62">
        <v>10</v>
      </c>
      <c r="O224" s="55">
        <f t="shared" si="305"/>
        <v>6</v>
      </c>
      <c r="P224" s="54">
        <f t="shared" si="306"/>
        <v>0.3</v>
      </c>
      <c r="Q224" s="53">
        <f t="shared" si="324"/>
        <v>11.1</v>
      </c>
      <c r="R224" s="161"/>
      <c r="S224" s="59"/>
      <c r="T224" s="160"/>
      <c r="U224" s="158"/>
      <c r="V224" s="159"/>
      <c r="W224" s="158"/>
      <c r="X224" s="158"/>
      <c r="Y224" s="157"/>
      <c r="Z224" s="57">
        <v>286</v>
      </c>
      <c r="AA224" s="56" t="s">
        <v>3</v>
      </c>
      <c r="AB224" s="55">
        <f t="shared" si="318"/>
        <v>1716</v>
      </c>
      <c r="AC224" s="54">
        <f t="shared" si="319"/>
        <v>85.8</v>
      </c>
      <c r="AD224" s="53">
        <f t="shared" si="320"/>
        <v>3174.6</v>
      </c>
      <c r="AE224" s="406" t="s">
        <v>205</v>
      </c>
      <c r="AF224" s="51">
        <f t="shared" si="328"/>
        <v>541</v>
      </c>
      <c r="AG224" s="50" t="s">
        <v>1</v>
      </c>
      <c r="AH224" s="49">
        <f t="shared" si="325"/>
        <v>3246</v>
      </c>
      <c r="AI224" s="48">
        <f t="shared" si="326"/>
        <v>162.29999999999998</v>
      </c>
      <c r="AJ224" s="47">
        <f t="shared" si="327"/>
        <v>6005.0999999999995</v>
      </c>
      <c r="AK224" s="46" t="s">
        <v>644</v>
      </c>
      <c r="AL224" s="45"/>
      <c r="AM224" s="44">
        <f t="shared" si="307"/>
        <v>204</v>
      </c>
      <c r="AN224" s="43">
        <f t="shared" si="330"/>
        <v>244.8</v>
      </c>
      <c r="AO224" s="42">
        <f t="shared" si="308"/>
        <v>4080</v>
      </c>
      <c r="AP224" s="41">
        <f t="shared" si="331"/>
        <v>4896</v>
      </c>
      <c r="AQ224" s="108"/>
      <c r="AR224" s="108"/>
      <c r="AS224" s="108"/>
      <c r="AT224" s="66" t="str">
        <f t="shared" si="302"/>
        <v>39123</v>
      </c>
      <c r="AU224" s="66">
        <v>37</v>
      </c>
      <c r="AV224" s="40">
        <v>4080</v>
      </c>
      <c r="AW224" s="40">
        <f t="shared" si="303"/>
        <v>204</v>
      </c>
    </row>
    <row r="225" spans="1:49" x14ac:dyDescent="0.3">
      <c r="A225" s="73" t="s">
        <v>1458</v>
      </c>
      <c r="B225" s="72" t="s">
        <v>625</v>
      </c>
      <c r="C225" s="74">
        <v>50</v>
      </c>
      <c r="D225" s="74">
        <v>1000</v>
      </c>
      <c r="E225" s="74">
        <v>600</v>
      </c>
      <c r="F225" s="72" t="str">
        <f t="shared" si="322"/>
        <v>1000x600x50</v>
      </c>
      <c r="G225" s="431" t="s">
        <v>643</v>
      </c>
      <c r="H225" s="442" t="s">
        <v>1382</v>
      </c>
      <c r="I225" s="67" t="s">
        <v>1</v>
      </c>
      <c r="J225" s="65"/>
      <c r="K225" s="64"/>
      <c r="L225" s="64" t="str">
        <f t="shared" ref="L225:M225" si="333">$AE225</f>
        <v>B</v>
      </c>
      <c r="M225" s="63" t="str">
        <f t="shared" si="333"/>
        <v>B</v>
      </c>
      <c r="N225" s="62">
        <v>12</v>
      </c>
      <c r="O225" s="55">
        <f t="shared" si="305"/>
        <v>7.2</v>
      </c>
      <c r="P225" s="54">
        <f t="shared" si="306"/>
        <v>0.36</v>
      </c>
      <c r="Q225" s="53">
        <f t="shared" si="324"/>
        <v>13.32</v>
      </c>
      <c r="R225" s="161"/>
      <c r="S225" s="59"/>
      <c r="T225" s="160"/>
      <c r="U225" s="158"/>
      <c r="V225" s="159"/>
      <c r="W225" s="158"/>
      <c r="X225" s="158"/>
      <c r="Y225" s="157"/>
      <c r="Z225" s="57">
        <v>208</v>
      </c>
      <c r="AA225" s="56" t="s">
        <v>3</v>
      </c>
      <c r="AB225" s="55">
        <f t="shared" si="318"/>
        <v>1497.6000000000001</v>
      </c>
      <c r="AC225" s="54">
        <f t="shared" si="319"/>
        <v>74.88</v>
      </c>
      <c r="AD225" s="53">
        <f t="shared" si="320"/>
        <v>2770.56</v>
      </c>
      <c r="AE225" s="406" t="s">
        <v>205</v>
      </c>
      <c r="AF225" s="51">
        <f t="shared" si="328"/>
        <v>451</v>
      </c>
      <c r="AG225" s="50" t="s">
        <v>1</v>
      </c>
      <c r="AH225" s="49">
        <f t="shared" si="325"/>
        <v>3247.2000000000003</v>
      </c>
      <c r="AI225" s="48">
        <f t="shared" si="326"/>
        <v>162.35999999999999</v>
      </c>
      <c r="AJ225" s="47">
        <f t="shared" si="327"/>
        <v>6007.32</v>
      </c>
      <c r="AK225" s="46" t="s">
        <v>642</v>
      </c>
      <c r="AL225" s="45"/>
      <c r="AM225" s="44">
        <f t="shared" si="307"/>
        <v>204</v>
      </c>
      <c r="AN225" s="43">
        <f t="shared" si="330"/>
        <v>244.8</v>
      </c>
      <c r="AO225" s="42">
        <f t="shared" si="308"/>
        <v>4080</v>
      </c>
      <c r="AP225" s="41">
        <f t="shared" si="331"/>
        <v>4896</v>
      </c>
      <c r="AQ225" s="108"/>
      <c r="AR225" s="108"/>
      <c r="AS225" s="108"/>
      <c r="AT225" s="66" t="str">
        <f t="shared" si="302"/>
        <v>179575</v>
      </c>
      <c r="AU225" s="66">
        <v>37</v>
      </c>
      <c r="AV225" s="40">
        <v>4080</v>
      </c>
      <c r="AW225" s="40">
        <f t="shared" si="303"/>
        <v>204</v>
      </c>
    </row>
    <row r="226" spans="1:49" x14ac:dyDescent="0.3">
      <c r="A226" s="73" t="s">
        <v>1458</v>
      </c>
      <c r="B226" s="72" t="s">
        <v>625</v>
      </c>
      <c r="C226" s="71">
        <v>80</v>
      </c>
      <c r="D226" s="74">
        <v>1000</v>
      </c>
      <c r="E226" s="74">
        <v>600</v>
      </c>
      <c r="F226" s="70" t="str">
        <f t="shared" si="322"/>
        <v>1000x600x80</v>
      </c>
      <c r="G226" s="431" t="s">
        <v>1410</v>
      </c>
      <c r="H226" s="442" t="s">
        <v>1409</v>
      </c>
      <c r="I226" s="67" t="s">
        <v>1</v>
      </c>
      <c r="J226" s="65" t="str">
        <f t="shared" ref="J226:M227" si="334">$AE226</f>
        <v>C</v>
      </c>
      <c r="K226" s="64" t="str">
        <f t="shared" si="334"/>
        <v>C</v>
      </c>
      <c r="L226" s="64" t="str">
        <f t="shared" si="334"/>
        <v>C</v>
      </c>
      <c r="M226" s="63" t="str">
        <f t="shared" si="334"/>
        <v>C</v>
      </c>
      <c r="N226" s="62">
        <v>6</v>
      </c>
      <c r="O226" s="55">
        <f t="shared" si="305"/>
        <v>3.6</v>
      </c>
      <c r="P226" s="54">
        <f t="shared" si="306"/>
        <v>0.28799999999999998</v>
      </c>
      <c r="Q226" s="53">
        <f t="shared" si="324"/>
        <v>10.655999999999999</v>
      </c>
      <c r="R226" s="161"/>
      <c r="S226" s="59"/>
      <c r="T226" s="160"/>
      <c r="U226" s="158"/>
      <c r="V226" s="159"/>
      <c r="W226" s="158"/>
      <c r="X226" s="158"/>
      <c r="Y226" s="157"/>
      <c r="Z226" s="57">
        <v>286</v>
      </c>
      <c r="AA226" s="56" t="s">
        <v>3</v>
      </c>
      <c r="AB226" s="55">
        <f t="shared" si="318"/>
        <v>1029.6000000000001</v>
      </c>
      <c r="AC226" s="54">
        <f t="shared" si="319"/>
        <v>82.367999999999995</v>
      </c>
      <c r="AD226" s="53">
        <f t="shared" si="320"/>
        <v>3047.6159999999995</v>
      </c>
      <c r="AE226" s="154" t="s">
        <v>134</v>
      </c>
      <c r="AF226" s="51">
        <f t="shared" si="328"/>
        <v>845</v>
      </c>
      <c r="AG226" s="50" t="s">
        <v>1</v>
      </c>
      <c r="AH226" s="49">
        <f t="shared" si="325"/>
        <v>3042</v>
      </c>
      <c r="AI226" s="48">
        <f t="shared" si="326"/>
        <v>243.35999999999999</v>
      </c>
      <c r="AJ226" s="47">
        <f t="shared" si="327"/>
        <v>9004.32</v>
      </c>
      <c r="AK226" s="46" t="s">
        <v>1411</v>
      </c>
      <c r="AL226" s="45"/>
      <c r="AM226" s="44">
        <f t="shared" si="307"/>
        <v>326.39999999999998</v>
      </c>
      <c r="AN226" s="43">
        <f t="shared" si="330"/>
        <v>391.68</v>
      </c>
      <c r="AO226" s="42">
        <f t="shared" si="308"/>
        <v>4080</v>
      </c>
      <c r="AP226" s="41">
        <f t="shared" si="331"/>
        <v>4896</v>
      </c>
      <c r="AQ226" s="108"/>
      <c r="AR226" s="108"/>
      <c r="AS226" s="108"/>
      <c r="AT226" s="66" t="str">
        <f t="shared" si="302"/>
        <v>39126</v>
      </c>
      <c r="AU226" s="66">
        <v>37</v>
      </c>
      <c r="AV226" s="40">
        <v>4080</v>
      </c>
      <c r="AW226" s="40">
        <f t="shared" si="303"/>
        <v>326.39999999999998</v>
      </c>
    </row>
    <row r="227" spans="1:49" x14ac:dyDescent="0.3">
      <c r="A227" s="73" t="s">
        <v>1458</v>
      </c>
      <c r="B227" s="72" t="s">
        <v>625</v>
      </c>
      <c r="C227" s="71">
        <v>100</v>
      </c>
      <c r="D227" s="74">
        <v>1000</v>
      </c>
      <c r="E227" s="74">
        <v>600</v>
      </c>
      <c r="F227" s="70" t="str">
        <f t="shared" si="322"/>
        <v>1000x600x100</v>
      </c>
      <c r="G227" s="431" t="s">
        <v>641</v>
      </c>
      <c r="H227" s="442" t="s">
        <v>1383</v>
      </c>
      <c r="I227" s="67" t="s">
        <v>1</v>
      </c>
      <c r="J227" s="65" t="str">
        <f t="shared" si="334"/>
        <v>A</v>
      </c>
      <c r="K227" s="64" t="str">
        <f t="shared" si="334"/>
        <v>A</v>
      </c>
      <c r="L227" s="64"/>
      <c r="M227" s="63"/>
      <c r="N227" s="62">
        <v>5</v>
      </c>
      <c r="O227" s="55">
        <f t="shared" si="305"/>
        <v>3</v>
      </c>
      <c r="P227" s="54">
        <f t="shared" si="306"/>
        <v>0.3</v>
      </c>
      <c r="Q227" s="53">
        <f t="shared" si="324"/>
        <v>11.1</v>
      </c>
      <c r="R227" s="161"/>
      <c r="S227" s="59"/>
      <c r="T227" s="160"/>
      <c r="U227" s="158"/>
      <c r="V227" s="159"/>
      <c r="W227" s="158"/>
      <c r="X227" s="158"/>
      <c r="Y227" s="157"/>
      <c r="Z227" s="57">
        <v>286</v>
      </c>
      <c r="AA227" s="56" t="s">
        <v>3</v>
      </c>
      <c r="AB227" s="55">
        <f t="shared" si="318"/>
        <v>858</v>
      </c>
      <c r="AC227" s="54">
        <f t="shared" si="319"/>
        <v>85.8</v>
      </c>
      <c r="AD227" s="53">
        <f t="shared" si="320"/>
        <v>3174.6</v>
      </c>
      <c r="AE227" s="52" t="s">
        <v>2</v>
      </c>
      <c r="AF227" s="51">
        <f t="shared" si="328"/>
        <v>1</v>
      </c>
      <c r="AG227" s="50" t="s">
        <v>1</v>
      </c>
      <c r="AH227" s="49">
        <f t="shared" si="325"/>
        <v>3</v>
      </c>
      <c r="AI227" s="48">
        <f t="shared" si="326"/>
        <v>0.3</v>
      </c>
      <c r="AJ227" s="47">
        <f t="shared" si="327"/>
        <v>11.1</v>
      </c>
      <c r="AK227" s="46" t="s">
        <v>638</v>
      </c>
      <c r="AL227" s="45"/>
      <c r="AM227" s="44">
        <f t="shared" si="307"/>
        <v>408</v>
      </c>
      <c r="AN227" s="43">
        <f t="shared" si="330"/>
        <v>489.6</v>
      </c>
      <c r="AO227" s="42">
        <f t="shared" si="308"/>
        <v>4080</v>
      </c>
      <c r="AP227" s="41">
        <f t="shared" si="331"/>
        <v>4896</v>
      </c>
      <c r="AQ227" s="108"/>
      <c r="AR227" s="108"/>
      <c r="AS227" s="108"/>
      <c r="AT227" s="66" t="str">
        <f t="shared" si="302"/>
        <v>39128</v>
      </c>
      <c r="AU227" s="66">
        <v>37</v>
      </c>
      <c r="AV227" s="40">
        <v>4080</v>
      </c>
      <c r="AW227" s="40">
        <f t="shared" si="303"/>
        <v>408</v>
      </c>
    </row>
    <row r="228" spans="1:49" x14ac:dyDescent="0.3">
      <c r="A228" s="73" t="s">
        <v>1458</v>
      </c>
      <c r="B228" s="72" t="s">
        <v>625</v>
      </c>
      <c r="C228" s="74">
        <v>100</v>
      </c>
      <c r="D228" s="74">
        <v>1000</v>
      </c>
      <c r="E228" s="74">
        <v>600</v>
      </c>
      <c r="F228" s="72" t="str">
        <f t="shared" si="322"/>
        <v>1000x600x100</v>
      </c>
      <c r="G228" s="431" t="s">
        <v>640</v>
      </c>
      <c r="H228" s="442" t="s">
        <v>1384</v>
      </c>
      <c r="I228" s="67" t="s">
        <v>1</v>
      </c>
      <c r="J228" s="65"/>
      <c r="K228" s="64"/>
      <c r="L228" s="64" t="str">
        <f t="shared" ref="L228:M228" si="335">$AE228</f>
        <v>B</v>
      </c>
      <c r="M228" s="63" t="str">
        <f t="shared" si="335"/>
        <v>B</v>
      </c>
      <c r="N228" s="62">
        <v>6</v>
      </c>
      <c r="O228" s="55">
        <f t="shared" si="305"/>
        <v>3.6</v>
      </c>
      <c r="P228" s="54">
        <f t="shared" si="306"/>
        <v>0.36</v>
      </c>
      <c r="Q228" s="53">
        <f t="shared" si="324"/>
        <v>13.32</v>
      </c>
      <c r="R228" s="161"/>
      <c r="S228" s="59"/>
      <c r="T228" s="160"/>
      <c r="U228" s="158"/>
      <c r="V228" s="159"/>
      <c r="W228" s="158"/>
      <c r="X228" s="158"/>
      <c r="Y228" s="157"/>
      <c r="Z228" s="57">
        <v>208</v>
      </c>
      <c r="AA228" s="56" t="s">
        <v>3</v>
      </c>
      <c r="AB228" s="55">
        <f t="shared" si="318"/>
        <v>748.80000000000007</v>
      </c>
      <c r="AC228" s="54">
        <f t="shared" si="319"/>
        <v>74.88</v>
      </c>
      <c r="AD228" s="53">
        <f t="shared" si="320"/>
        <v>2770.56</v>
      </c>
      <c r="AE228" s="420" t="s">
        <v>205</v>
      </c>
      <c r="AF228" s="51">
        <f t="shared" si="328"/>
        <v>451</v>
      </c>
      <c r="AG228" s="50" t="s">
        <v>1</v>
      </c>
      <c r="AH228" s="49">
        <f t="shared" si="325"/>
        <v>1623.6000000000001</v>
      </c>
      <c r="AI228" s="48">
        <f t="shared" si="326"/>
        <v>162.35999999999999</v>
      </c>
      <c r="AJ228" s="47">
        <f t="shared" si="327"/>
        <v>6007.32</v>
      </c>
      <c r="AK228" s="46" t="s">
        <v>639</v>
      </c>
      <c r="AL228" s="45"/>
      <c r="AM228" s="44">
        <f t="shared" si="307"/>
        <v>408</v>
      </c>
      <c r="AN228" s="43">
        <f t="shared" si="330"/>
        <v>489.6</v>
      </c>
      <c r="AO228" s="42">
        <f t="shared" si="308"/>
        <v>4080</v>
      </c>
      <c r="AP228" s="41">
        <f t="shared" si="331"/>
        <v>4896</v>
      </c>
      <c r="AQ228" s="108"/>
      <c r="AR228" s="108"/>
      <c r="AS228" s="108"/>
      <c r="AT228" s="66" t="str">
        <f t="shared" si="302"/>
        <v>179587</v>
      </c>
      <c r="AU228" s="66">
        <v>37</v>
      </c>
      <c r="AV228" s="40">
        <v>4080</v>
      </c>
      <c r="AW228" s="40">
        <f t="shared" si="303"/>
        <v>408</v>
      </c>
    </row>
    <row r="229" spans="1:49" x14ac:dyDescent="0.3">
      <c r="A229" s="73" t="s">
        <v>1458</v>
      </c>
      <c r="B229" s="72" t="s">
        <v>625</v>
      </c>
      <c r="C229" s="74">
        <v>100</v>
      </c>
      <c r="D229" s="74">
        <v>1000</v>
      </c>
      <c r="E229" s="74">
        <v>600</v>
      </c>
      <c r="F229" s="72" t="str">
        <f t="shared" si="322"/>
        <v>1000x600x100</v>
      </c>
      <c r="G229" s="432" t="s">
        <v>1785</v>
      </c>
      <c r="H229" s="442" t="s">
        <v>1758</v>
      </c>
      <c r="I229" s="67" t="s">
        <v>109</v>
      </c>
      <c r="J229" s="65" t="str">
        <f t="shared" ref="J229:K229" si="336">$AE229</f>
        <v>C</v>
      </c>
      <c r="K229" s="64" t="str">
        <f t="shared" si="336"/>
        <v>C</v>
      </c>
      <c r="L229" s="64"/>
      <c r="M229" s="63"/>
      <c r="N229" s="62">
        <v>5</v>
      </c>
      <c r="O229" s="55">
        <f t="shared" si="305"/>
        <v>3</v>
      </c>
      <c r="P229" s="54">
        <f t="shared" si="306"/>
        <v>0.3</v>
      </c>
      <c r="Q229" s="53">
        <f t="shared" si="324"/>
        <v>11.1</v>
      </c>
      <c r="R229" s="57">
        <v>20</v>
      </c>
      <c r="S229" s="59">
        <v>4</v>
      </c>
      <c r="T229" s="171">
        <f>R229*N229</f>
        <v>100</v>
      </c>
      <c r="U229" s="55">
        <f>O229*R229</f>
        <v>60</v>
      </c>
      <c r="V229" s="54">
        <f>P229*R229</f>
        <v>6</v>
      </c>
      <c r="W229" s="55">
        <f>AU229*V229</f>
        <v>222</v>
      </c>
      <c r="X229" s="55" t="s">
        <v>198</v>
      </c>
      <c r="Y229" s="170">
        <f>R229/S229*N229*C229+140</f>
        <v>2640</v>
      </c>
      <c r="Z229" s="155">
        <f>AA229*R229</f>
        <v>260</v>
      </c>
      <c r="AA229" s="59">
        <v>13</v>
      </c>
      <c r="AB229" s="55">
        <f t="shared" si="318"/>
        <v>780</v>
      </c>
      <c r="AC229" s="54">
        <f t="shared" si="319"/>
        <v>78</v>
      </c>
      <c r="AD229" s="53">
        <f t="shared" si="320"/>
        <v>2886</v>
      </c>
      <c r="AE229" s="154" t="s">
        <v>134</v>
      </c>
      <c r="AF229" s="51">
        <f t="shared" si="328"/>
        <v>41</v>
      </c>
      <c r="AG229" s="50" t="s">
        <v>137</v>
      </c>
      <c r="AH229" s="49">
        <f t="shared" si="325"/>
        <v>2460</v>
      </c>
      <c r="AI229" s="48">
        <f t="shared" si="326"/>
        <v>246</v>
      </c>
      <c r="AJ229" s="47">
        <f t="shared" si="327"/>
        <v>9102</v>
      </c>
      <c r="AK229" s="46">
        <v>4604653235770</v>
      </c>
      <c r="AL229" s="45">
        <v>4604653263698</v>
      </c>
      <c r="AM229" s="44">
        <f t="shared" si="307"/>
        <v>408</v>
      </c>
      <c r="AN229" s="43">
        <f t="shared" si="330"/>
        <v>489.6</v>
      </c>
      <c r="AO229" s="42">
        <f t="shared" si="308"/>
        <v>4080</v>
      </c>
      <c r="AP229" s="41">
        <f t="shared" si="331"/>
        <v>4896</v>
      </c>
      <c r="AQ229" s="108"/>
      <c r="AR229" s="108"/>
      <c r="AS229" s="108"/>
      <c r="AT229" s="66" t="str">
        <f t="shared" si="302"/>
        <v>315210</v>
      </c>
      <c r="AU229" s="66">
        <v>37</v>
      </c>
      <c r="AV229" s="40">
        <v>4080</v>
      </c>
      <c r="AW229" s="40">
        <f t="shared" si="303"/>
        <v>408</v>
      </c>
    </row>
    <row r="230" spans="1:49" x14ac:dyDescent="0.3">
      <c r="A230" s="73" t="s">
        <v>1458</v>
      </c>
      <c r="B230" s="72" t="s">
        <v>625</v>
      </c>
      <c r="C230" s="74">
        <v>100</v>
      </c>
      <c r="D230" s="74">
        <v>1000</v>
      </c>
      <c r="E230" s="74">
        <v>600</v>
      </c>
      <c r="F230" s="72" t="str">
        <f t="shared" ref="F230" si="337">D230&amp;"x"&amp;E230&amp;"x"&amp;C230</f>
        <v>1000x600x100</v>
      </c>
      <c r="G230" s="432" t="s">
        <v>1730</v>
      </c>
      <c r="H230" s="442" t="s">
        <v>1759</v>
      </c>
      <c r="I230" s="67" t="s">
        <v>109</v>
      </c>
      <c r="J230" s="65"/>
      <c r="K230" s="64"/>
      <c r="L230" s="64" t="str">
        <f t="shared" ref="L230:M230" si="338">$AE230</f>
        <v>C</v>
      </c>
      <c r="M230" s="63" t="str">
        <f t="shared" si="338"/>
        <v>C</v>
      </c>
      <c r="N230" s="62">
        <v>6</v>
      </c>
      <c r="O230" s="55">
        <f t="shared" si="305"/>
        <v>3.6</v>
      </c>
      <c r="P230" s="54">
        <f t="shared" si="306"/>
        <v>0.36</v>
      </c>
      <c r="Q230" s="53">
        <f t="shared" ref="Q230" si="339">P230*AU230</f>
        <v>13.32</v>
      </c>
      <c r="R230" s="57">
        <v>16</v>
      </c>
      <c r="S230" s="59">
        <v>4</v>
      </c>
      <c r="T230" s="171">
        <f>R230*N230</f>
        <v>96</v>
      </c>
      <c r="U230" s="55">
        <f>O230*R230</f>
        <v>57.6</v>
      </c>
      <c r="V230" s="54">
        <f>P230*R230</f>
        <v>5.76</v>
      </c>
      <c r="W230" s="55">
        <f>AU230*V230</f>
        <v>213.12</v>
      </c>
      <c r="X230" s="55" t="s">
        <v>198</v>
      </c>
      <c r="Y230" s="170">
        <f>R230/S230*N230*C230+140</f>
        <v>2540</v>
      </c>
      <c r="Z230" s="155">
        <f>AA230*R230</f>
        <v>208</v>
      </c>
      <c r="AA230" s="59">
        <v>13</v>
      </c>
      <c r="AB230" s="55">
        <f t="shared" si="318"/>
        <v>748.80000000000007</v>
      </c>
      <c r="AC230" s="54">
        <f t="shared" si="319"/>
        <v>74.88</v>
      </c>
      <c r="AD230" s="53">
        <f t="shared" si="320"/>
        <v>2770.56</v>
      </c>
      <c r="AE230" s="154" t="s">
        <v>134</v>
      </c>
      <c r="AF230" s="51">
        <f t="shared" ref="AF230" si="340">IF(LEFT(AE230,1)="A",1,IF(AG230="пач.",IF(AE230="B",ROUNDUP(6000/Q230,0),ROUNDUP(9000/Q230,0)),IF(AE230="B",ROUNDUP(6000/W230,0),ROUNDUP(9000/W230,0))))</f>
        <v>43</v>
      </c>
      <c r="AG230" s="50" t="s">
        <v>137</v>
      </c>
      <c r="AH230" s="49">
        <f t="shared" ref="AH230" si="341">IF(AG230="пач.",AF230*O230,AF230*U230)</f>
        <v>2476.8000000000002</v>
      </c>
      <c r="AI230" s="48">
        <f t="shared" ref="AI230" si="342">IF(AG230="пач.",AF230*P230,AF230*V230)</f>
        <v>247.67999999999998</v>
      </c>
      <c r="AJ230" s="47">
        <f t="shared" ref="AJ230" si="343">IF(AG230="пач.",AF230*Q230,AF230*W230)</f>
        <v>9164.16</v>
      </c>
      <c r="AK230" s="46" t="s">
        <v>639</v>
      </c>
      <c r="AL230" s="45" t="s">
        <v>1737</v>
      </c>
      <c r="AM230" s="44">
        <f t="shared" si="307"/>
        <v>408</v>
      </c>
      <c r="AN230" s="43">
        <f t="shared" ref="AN230" si="344">ROUND(AM230*1.2,2)</f>
        <v>489.6</v>
      </c>
      <c r="AO230" s="42">
        <f t="shared" ref="AO230" si="345">ROUND(AV230*(1-$AP$11),2)</f>
        <v>4080</v>
      </c>
      <c r="AP230" s="41">
        <f t="shared" ref="AP230" si="346">ROUND(AO230*1.2,2)</f>
        <v>4896</v>
      </c>
      <c r="AQ230" s="108"/>
      <c r="AR230" s="108"/>
      <c r="AS230" s="108"/>
      <c r="AT230" s="66" t="str">
        <f t="shared" si="302"/>
        <v>286804</v>
      </c>
      <c r="AU230" s="66">
        <v>37</v>
      </c>
      <c r="AV230" s="40">
        <v>4080</v>
      </c>
      <c r="AW230" s="40">
        <f t="shared" si="303"/>
        <v>408</v>
      </c>
    </row>
    <row r="231" spans="1:49" x14ac:dyDescent="0.3">
      <c r="A231" s="73" t="s">
        <v>1458</v>
      </c>
      <c r="B231" s="72" t="s">
        <v>625</v>
      </c>
      <c r="C231" s="71">
        <v>110</v>
      </c>
      <c r="D231" s="74">
        <v>1000</v>
      </c>
      <c r="E231" s="74">
        <v>600</v>
      </c>
      <c r="F231" s="70" t="str">
        <f t="shared" si="322"/>
        <v>1000x600x110</v>
      </c>
      <c r="G231" s="431" t="s">
        <v>637</v>
      </c>
      <c r="H231" s="442" t="s">
        <v>636</v>
      </c>
      <c r="I231" s="67" t="s">
        <v>1</v>
      </c>
      <c r="J231" s="65" t="str">
        <f t="shared" ref="J231:M232" si="347">$AE231</f>
        <v>C</v>
      </c>
      <c r="K231" s="64" t="str">
        <f t="shared" si="347"/>
        <v>C</v>
      </c>
      <c r="L231" s="64" t="str">
        <f t="shared" si="347"/>
        <v>C</v>
      </c>
      <c r="M231" s="63" t="str">
        <f t="shared" si="347"/>
        <v>C</v>
      </c>
      <c r="N231" s="62">
        <v>5</v>
      </c>
      <c r="O231" s="55">
        <f t="shared" si="305"/>
        <v>3</v>
      </c>
      <c r="P231" s="54">
        <f t="shared" si="306"/>
        <v>0.33</v>
      </c>
      <c r="Q231" s="53">
        <f t="shared" si="324"/>
        <v>12.21</v>
      </c>
      <c r="R231" s="161"/>
      <c r="S231" s="59"/>
      <c r="T231" s="160"/>
      <c r="U231" s="158"/>
      <c r="V231" s="159"/>
      <c r="W231" s="158"/>
      <c r="X231" s="158"/>
      <c r="Y231" s="157"/>
      <c r="Z231" s="57">
        <v>248</v>
      </c>
      <c r="AA231" s="56" t="s">
        <v>3</v>
      </c>
      <c r="AB231" s="55">
        <f t="shared" si="318"/>
        <v>744</v>
      </c>
      <c r="AC231" s="54">
        <f t="shared" si="319"/>
        <v>81.84</v>
      </c>
      <c r="AD231" s="53">
        <f t="shared" si="320"/>
        <v>3028.0800000000004</v>
      </c>
      <c r="AE231" s="154" t="s">
        <v>134</v>
      </c>
      <c r="AF231" s="51">
        <f t="shared" si="328"/>
        <v>738</v>
      </c>
      <c r="AG231" s="50" t="s">
        <v>1</v>
      </c>
      <c r="AH231" s="49">
        <f t="shared" si="325"/>
        <v>2214</v>
      </c>
      <c r="AI231" s="48">
        <f t="shared" si="326"/>
        <v>243.54000000000002</v>
      </c>
      <c r="AJ231" s="47">
        <f t="shared" si="327"/>
        <v>9010.9800000000014</v>
      </c>
      <c r="AK231" s="46" t="s">
        <v>635</v>
      </c>
      <c r="AL231" s="45"/>
      <c r="AM231" s="44">
        <f t="shared" si="307"/>
        <v>448.8</v>
      </c>
      <c r="AN231" s="43">
        <f t="shared" si="330"/>
        <v>538.55999999999995</v>
      </c>
      <c r="AO231" s="42">
        <f t="shared" si="308"/>
        <v>4080</v>
      </c>
      <c r="AP231" s="41">
        <f t="shared" si="331"/>
        <v>4896</v>
      </c>
      <c r="AQ231" s="108"/>
      <c r="AR231" s="108"/>
      <c r="AS231" s="108"/>
      <c r="AT231" s="66" t="str">
        <f t="shared" si="302"/>
        <v>39129</v>
      </c>
      <c r="AU231" s="66">
        <v>37</v>
      </c>
      <c r="AV231" s="40">
        <v>4080</v>
      </c>
      <c r="AW231" s="40">
        <f t="shared" si="303"/>
        <v>448.8</v>
      </c>
    </row>
    <row r="232" spans="1:49" x14ac:dyDescent="0.3">
      <c r="A232" s="73" t="s">
        <v>1458</v>
      </c>
      <c r="B232" s="72" t="s">
        <v>625</v>
      </c>
      <c r="C232" s="71">
        <v>120</v>
      </c>
      <c r="D232" s="74">
        <v>1000</v>
      </c>
      <c r="E232" s="74">
        <v>600</v>
      </c>
      <c r="F232" s="70" t="str">
        <f t="shared" si="322"/>
        <v>1000x600x120</v>
      </c>
      <c r="G232" s="431" t="s">
        <v>634</v>
      </c>
      <c r="H232" s="442" t="s">
        <v>1385</v>
      </c>
      <c r="I232" s="67" t="s">
        <v>1</v>
      </c>
      <c r="J232" s="65" t="str">
        <f t="shared" si="347"/>
        <v>C</v>
      </c>
      <c r="K232" s="64" t="str">
        <f t="shared" si="347"/>
        <v>C</v>
      </c>
      <c r="L232" s="64"/>
      <c r="M232" s="63"/>
      <c r="N232" s="62">
        <v>4</v>
      </c>
      <c r="O232" s="55">
        <f t="shared" si="305"/>
        <v>2.4</v>
      </c>
      <c r="P232" s="54">
        <f t="shared" si="306"/>
        <v>0.28799999999999998</v>
      </c>
      <c r="Q232" s="53">
        <f t="shared" si="324"/>
        <v>10.655999999999999</v>
      </c>
      <c r="R232" s="161"/>
      <c r="S232" s="59"/>
      <c r="T232" s="160"/>
      <c r="U232" s="158"/>
      <c r="V232" s="159"/>
      <c r="W232" s="158"/>
      <c r="X232" s="158"/>
      <c r="Y232" s="157"/>
      <c r="Z232" s="57">
        <v>286</v>
      </c>
      <c r="AA232" s="56" t="s">
        <v>3</v>
      </c>
      <c r="AB232" s="55">
        <f t="shared" si="318"/>
        <v>686.4</v>
      </c>
      <c r="AC232" s="54">
        <f t="shared" si="319"/>
        <v>82.367999999999995</v>
      </c>
      <c r="AD232" s="53">
        <f t="shared" si="320"/>
        <v>3047.6159999999995</v>
      </c>
      <c r="AE232" s="421" t="s">
        <v>134</v>
      </c>
      <c r="AF232" s="51">
        <f t="shared" si="328"/>
        <v>845</v>
      </c>
      <c r="AG232" s="50" t="s">
        <v>1</v>
      </c>
      <c r="AH232" s="49">
        <f t="shared" si="325"/>
        <v>2028</v>
      </c>
      <c r="AI232" s="48">
        <f t="shared" si="326"/>
        <v>243.35999999999999</v>
      </c>
      <c r="AJ232" s="47">
        <f t="shared" si="327"/>
        <v>9004.32</v>
      </c>
      <c r="AK232" s="46" t="s">
        <v>633</v>
      </c>
      <c r="AL232" s="45"/>
      <c r="AM232" s="44">
        <f t="shared" si="307"/>
        <v>489.6</v>
      </c>
      <c r="AN232" s="43">
        <f t="shared" si="330"/>
        <v>587.52</v>
      </c>
      <c r="AO232" s="42">
        <f t="shared" si="308"/>
        <v>4080</v>
      </c>
      <c r="AP232" s="41">
        <f t="shared" si="331"/>
        <v>4896</v>
      </c>
      <c r="AQ232" s="108"/>
      <c r="AR232" s="108"/>
      <c r="AS232" s="108"/>
      <c r="AT232" s="66" t="str">
        <f t="shared" si="302"/>
        <v>39130</v>
      </c>
      <c r="AU232" s="66">
        <v>37</v>
      </c>
      <c r="AV232" s="40">
        <v>4080</v>
      </c>
      <c r="AW232" s="40">
        <f t="shared" si="303"/>
        <v>489.6</v>
      </c>
    </row>
    <row r="233" spans="1:49" x14ac:dyDescent="0.3">
      <c r="A233" s="73" t="s">
        <v>1458</v>
      </c>
      <c r="B233" s="72" t="s">
        <v>625</v>
      </c>
      <c r="C233" s="74">
        <v>120</v>
      </c>
      <c r="D233" s="74">
        <v>1000</v>
      </c>
      <c r="E233" s="74">
        <v>600</v>
      </c>
      <c r="F233" s="72" t="str">
        <f t="shared" si="322"/>
        <v>1000x600x120</v>
      </c>
      <c r="G233" s="431" t="s">
        <v>632</v>
      </c>
      <c r="H233" s="442" t="s">
        <v>1386</v>
      </c>
      <c r="I233" s="67" t="s">
        <v>1</v>
      </c>
      <c r="J233" s="65"/>
      <c r="K233" s="64"/>
      <c r="L233" s="64" t="str">
        <f t="shared" ref="L233:M233" si="348">$AE233</f>
        <v>C</v>
      </c>
      <c r="M233" s="63" t="str">
        <f t="shared" si="348"/>
        <v>C</v>
      </c>
      <c r="N233" s="62">
        <v>5</v>
      </c>
      <c r="O233" s="55">
        <f t="shared" si="305"/>
        <v>3</v>
      </c>
      <c r="P233" s="54">
        <f t="shared" si="306"/>
        <v>0.36</v>
      </c>
      <c r="Q233" s="53">
        <f t="shared" si="324"/>
        <v>13.32</v>
      </c>
      <c r="R233" s="161"/>
      <c r="S233" s="59"/>
      <c r="T233" s="160"/>
      <c r="U233" s="158"/>
      <c r="V233" s="159"/>
      <c r="W233" s="158"/>
      <c r="X233" s="158"/>
      <c r="Y233" s="157"/>
      <c r="Z233" s="57">
        <v>208</v>
      </c>
      <c r="AA233" s="56" t="s">
        <v>3</v>
      </c>
      <c r="AB233" s="55">
        <f t="shared" si="318"/>
        <v>624</v>
      </c>
      <c r="AC233" s="54">
        <f t="shared" si="319"/>
        <v>74.88</v>
      </c>
      <c r="AD233" s="53">
        <f t="shared" si="320"/>
        <v>2770.56</v>
      </c>
      <c r="AE233" s="421" t="s">
        <v>134</v>
      </c>
      <c r="AF233" s="51">
        <f t="shared" si="328"/>
        <v>676</v>
      </c>
      <c r="AG233" s="50" t="s">
        <v>1</v>
      </c>
      <c r="AH233" s="49">
        <f t="shared" si="325"/>
        <v>2028</v>
      </c>
      <c r="AI233" s="48">
        <f t="shared" si="326"/>
        <v>243.35999999999999</v>
      </c>
      <c r="AJ233" s="47">
        <f t="shared" si="327"/>
        <v>9004.32</v>
      </c>
      <c r="AK233" s="46" t="s">
        <v>631</v>
      </c>
      <c r="AL233" s="45"/>
      <c r="AM233" s="44">
        <f t="shared" si="307"/>
        <v>489.6</v>
      </c>
      <c r="AN233" s="43">
        <f t="shared" si="330"/>
        <v>587.52</v>
      </c>
      <c r="AO233" s="42">
        <f t="shared" si="308"/>
        <v>4080</v>
      </c>
      <c r="AP233" s="41">
        <f t="shared" si="331"/>
        <v>4896</v>
      </c>
      <c r="AQ233" s="108"/>
      <c r="AR233" s="108"/>
      <c r="AS233" s="108"/>
      <c r="AT233" s="66" t="str">
        <f t="shared" si="302"/>
        <v>179588</v>
      </c>
      <c r="AU233" s="66">
        <v>37</v>
      </c>
      <c r="AV233" s="40">
        <v>4080</v>
      </c>
      <c r="AW233" s="40">
        <f t="shared" si="303"/>
        <v>489.6</v>
      </c>
    </row>
    <row r="234" spans="1:49" x14ac:dyDescent="0.3">
      <c r="A234" s="73" t="s">
        <v>1458</v>
      </c>
      <c r="B234" s="72" t="s">
        <v>625</v>
      </c>
      <c r="C234" s="71">
        <v>130</v>
      </c>
      <c r="D234" s="74">
        <v>1000</v>
      </c>
      <c r="E234" s="74">
        <v>600</v>
      </c>
      <c r="F234" s="70" t="str">
        <f t="shared" si="322"/>
        <v>1000x600x130</v>
      </c>
      <c r="G234" s="431" t="s">
        <v>630</v>
      </c>
      <c r="H234" s="442" t="s">
        <v>629</v>
      </c>
      <c r="I234" s="67" t="s">
        <v>1</v>
      </c>
      <c r="J234" s="65" t="str">
        <f t="shared" ref="J234:M239" si="349">$AE234</f>
        <v>C</v>
      </c>
      <c r="K234" s="64" t="str">
        <f t="shared" si="349"/>
        <v>C</v>
      </c>
      <c r="L234" s="64" t="str">
        <f t="shared" si="349"/>
        <v>C</v>
      </c>
      <c r="M234" s="63" t="str">
        <f t="shared" si="349"/>
        <v>C</v>
      </c>
      <c r="N234" s="62">
        <v>4</v>
      </c>
      <c r="O234" s="55">
        <f t="shared" si="305"/>
        <v>2.4</v>
      </c>
      <c r="P234" s="54">
        <f t="shared" si="306"/>
        <v>0.312</v>
      </c>
      <c r="Q234" s="53">
        <f t="shared" si="324"/>
        <v>11.544</v>
      </c>
      <c r="R234" s="161"/>
      <c r="S234" s="59"/>
      <c r="T234" s="160"/>
      <c r="U234" s="158"/>
      <c r="V234" s="159"/>
      <c r="W234" s="158"/>
      <c r="X234" s="158"/>
      <c r="Y234" s="157"/>
      <c r="Z234" s="57">
        <v>260</v>
      </c>
      <c r="AA234" s="56" t="s">
        <v>3</v>
      </c>
      <c r="AB234" s="55">
        <f t="shared" si="318"/>
        <v>624</v>
      </c>
      <c r="AC234" s="54">
        <f t="shared" si="319"/>
        <v>81.12</v>
      </c>
      <c r="AD234" s="53">
        <f t="shared" si="320"/>
        <v>3001.44</v>
      </c>
      <c r="AE234" s="421" t="s">
        <v>134</v>
      </c>
      <c r="AF234" s="51">
        <f t="shared" si="328"/>
        <v>780</v>
      </c>
      <c r="AG234" s="50" t="s">
        <v>1</v>
      </c>
      <c r="AH234" s="49">
        <f t="shared" si="325"/>
        <v>1872</v>
      </c>
      <c r="AI234" s="48">
        <f t="shared" si="326"/>
        <v>243.36</v>
      </c>
      <c r="AJ234" s="47">
        <f t="shared" si="327"/>
        <v>9004.32</v>
      </c>
      <c r="AK234" s="46" t="s">
        <v>628</v>
      </c>
      <c r="AL234" s="45"/>
      <c r="AM234" s="44">
        <f t="shared" si="307"/>
        <v>530.4</v>
      </c>
      <c r="AN234" s="43">
        <f t="shared" si="330"/>
        <v>636.48</v>
      </c>
      <c r="AO234" s="42">
        <f t="shared" si="308"/>
        <v>4080</v>
      </c>
      <c r="AP234" s="41">
        <f t="shared" si="331"/>
        <v>4896</v>
      </c>
      <c r="AQ234" s="108"/>
      <c r="AR234" s="108"/>
      <c r="AS234" s="108"/>
      <c r="AT234" s="66" t="str">
        <f t="shared" si="302"/>
        <v>39131</v>
      </c>
      <c r="AU234" s="66">
        <v>37</v>
      </c>
      <c r="AV234" s="40">
        <v>4080</v>
      </c>
      <c r="AW234" s="40">
        <f t="shared" si="303"/>
        <v>530.4</v>
      </c>
    </row>
    <row r="235" spans="1:49" x14ac:dyDescent="0.3">
      <c r="A235" s="73" t="s">
        <v>1458</v>
      </c>
      <c r="B235" s="72" t="s">
        <v>625</v>
      </c>
      <c r="C235" s="71">
        <v>140</v>
      </c>
      <c r="D235" s="74">
        <v>1000</v>
      </c>
      <c r="E235" s="74">
        <v>600</v>
      </c>
      <c r="F235" s="70" t="str">
        <f t="shared" ref="F235" si="350">D235&amp;"x"&amp;E235&amp;"x"&amp;C235</f>
        <v>1000x600x140</v>
      </c>
      <c r="G235" s="432" t="s">
        <v>1731</v>
      </c>
      <c r="H235" s="442" t="s">
        <v>1728</v>
      </c>
      <c r="I235" s="67" t="s">
        <v>1</v>
      </c>
      <c r="J235" s="65" t="s">
        <v>1757</v>
      </c>
      <c r="K235" s="64" t="s">
        <v>1757</v>
      </c>
      <c r="L235" s="64" t="s">
        <v>1757</v>
      </c>
      <c r="M235" s="63" t="s">
        <v>1757</v>
      </c>
      <c r="N235" s="62">
        <v>4</v>
      </c>
      <c r="O235" s="55">
        <f t="shared" si="305"/>
        <v>2.4</v>
      </c>
      <c r="P235" s="54">
        <f t="shared" si="306"/>
        <v>0.33600000000000002</v>
      </c>
      <c r="Q235" s="53">
        <f t="shared" ref="Q235" si="351">P235*AU235</f>
        <v>12.432</v>
      </c>
      <c r="R235" s="161"/>
      <c r="S235" s="59"/>
      <c r="T235" s="160"/>
      <c r="U235" s="158"/>
      <c r="V235" s="159"/>
      <c r="W235" s="158"/>
      <c r="X235" s="158"/>
      <c r="Y235" s="157"/>
      <c r="Z235" s="57">
        <v>248</v>
      </c>
      <c r="AA235" s="56" t="s">
        <v>3</v>
      </c>
      <c r="AB235" s="55">
        <f t="shared" ref="AB235" si="352">IF($AA235="--",$Z235*O235,$AA235*U235)</f>
        <v>595.19999999999993</v>
      </c>
      <c r="AC235" s="54">
        <f t="shared" ref="AC235" si="353">IF($AA235="--",$Z235*P235,$AA235*V235)</f>
        <v>83.328000000000003</v>
      </c>
      <c r="AD235" s="53">
        <f t="shared" ref="AD235" si="354">IF($AA235="--",$Z235*Q235,$AA235*W235)</f>
        <v>3083.136</v>
      </c>
      <c r="AE235" s="154" t="s">
        <v>134</v>
      </c>
      <c r="AF235" s="51">
        <f t="shared" ref="AF235" si="355">IF(LEFT(AE235,1)="A",1,IF(AG235="пач.",IF(AE235="B",ROUNDUP(6000/Q235,0),ROUNDUP(9000/Q235,0)),IF(AE235="B",ROUNDUP(6000/W235,0),ROUNDUP(9000/W235,0))))</f>
        <v>724</v>
      </c>
      <c r="AG235" s="50" t="s">
        <v>1</v>
      </c>
      <c r="AH235" s="49">
        <f t="shared" ref="AH235" si="356">IF(AG235="пач.",AF235*O235,AF235*U235)</f>
        <v>1737.6</v>
      </c>
      <c r="AI235" s="48">
        <f t="shared" ref="AI235" si="357">IF(AG235="пач.",AF235*P235,AF235*V235)</f>
        <v>243.26400000000001</v>
      </c>
      <c r="AJ235" s="47">
        <f t="shared" ref="AJ235" si="358">IF(AG235="пач.",AF235*Q235,AF235*W235)</f>
        <v>9000.768</v>
      </c>
      <c r="AK235" s="46" t="s">
        <v>1736</v>
      </c>
      <c r="AL235" s="45"/>
      <c r="AM235" s="44">
        <f t="shared" si="307"/>
        <v>571.20000000000005</v>
      </c>
      <c r="AN235" s="43">
        <f t="shared" ref="AN235" si="359">ROUND(AM235*1.2,2)</f>
        <v>685.44</v>
      </c>
      <c r="AO235" s="42">
        <f t="shared" ref="AO235" si="360">ROUND(AV235*(1-$AP$11),2)</f>
        <v>4080</v>
      </c>
      <c r="AP235" s="41">
        <f t="shared" ref="AP235" si="361">ROUND(AO235*1.2,2)</f>
        <v>4896</v>
      </c>
      <c r="AQ235" s="108"/>
      <c r="AR235" s="108"/>
      <c r="AS235" s="108"/>
      <c r="AT235" s="66" t="str">
        <f t="shared" si="302"/>
        <v>179589</v>
      </c>
      <c r="AU235" s="66">
        <v>37</v>
      </c>
      <c r="AV235" s="40">
        <v>4080</v>
      </c>
      <c r="AW235" s="40">
        <f t="shared" si="303"/>
        <v>571.20000000000005</v>
      </c>
    </row>
    <row r="236" spans="1:49" x14ac:dyDescent="0.3">
      <c r="A236" s="73" t="s">
        <v>1458</v>
      </c>
      <c r="B236" s="72" t="s">
        <v>625</v>
      </c>
      <c r="C236" s="71">
        <v>150</v>
      </c>
      <c r="D236" s="74">
        <v>1000</v>
      </c>
      <c r="E236" s="74">
        <v>600</v>
      </c>
      <c r="F236" s="70" t="str">
        <f t="shared" si="322"/>
        <v>1000x600x150</v>
      </c>
      <c r="G236" s="431" t="s">
        <v>627</v>
      </c>
      <c r="H236" s="442" t="s">
        <v>626</v>
      </c>
      <c r="I236" s="67" t="s">
        <v>1</v>
      </c>
      <c r="J236" s="65" t="str">
        <f t="shared" si="349"/>
        <v>B</v>
      </c>
      <c r="K236" s="64" t="str">
        <f t="shared" si="349"/>
        <v>B</v>
      </c>
      <c r="L236" s="64" t="str">
        <f t="shared" si="349"/>
        <v>B</v>
      </c>
      <c r="M236" s="63" t="str">
        <f t="shared" si="349"/>
        <v>B</v>
      </c>
      <c r="N236" s="62">
        <v>4</v>
      </c>
      <c r="O236" s="55">
        <f t="shared" si="305"/>
        <v>2.4</v>
      </c>
      <c r="P236" s="54">
        <f t="shared" si="306"/>
        <v>0.36</v>
      </c>
      <c r="Q236" s="53">
        <f t="shared" si="324"/>
        <v>13.32</v>
      </c>
      <c r="R236" s="161"/>
      <c r="S236" s="59"/>
      <c r="T236" s="160"/>
      <c r="U236" s="158"/>
      <c r="V236" s="159"/>
      <c r="W236" s="158"/>
      <c r="X236" s="158"/>
      <c r="Y236" s="157"/>
      <c r="Z236" s="57">
        <v>208</v>
      </c>
      <c r="AA236" s="56" t="s">
        <v>3</v>
      </c>
      <c r="AB236" s="55">
        <f t="shared" si="318"/>
        <v>499.2</v>
      </c>
      <c r="AC236" s="54">
        <f t="shared" si="319"/>
        <v>74.88</v>
      </c>
      <c r="AD236" s="53">
        <f t="shared" si="320"/>
        <v>2770.56</v>
      </c>
      <c r="AE236" s="406" t="s">
        <v>205</v>
      </c>
      <c r="AF236" s="51">
        <f t="shared" si="328"/>
        <v>451</v>
      </c>
      <c r="AG236" s="50" t="s">
        <v>1</v>
      </c>
      <c r="AH236" s="49">
        <f t="shared" si="325"/>
        <v>1082.3999999999999</v>
      </c>
      <c r="AI236" s="48">
        <f t="shared" si="326"/>
        <v>162.35999999999999</v>
      </c>
      <c r="AJ236" s="47">
        <f t="shared" si="327"/>
        <v>6007.32</v>
      </c>
      <c r="AK236" s="46" t="s">
        <v>624</v>
      </c>
      <c r="AL236" s="45"/>
      <c r="AM236" s="44">
        <f t="shared" si="307"/>
        <v>612</v>
      </c>
      <c r="AN236" s="43">
        <f t="shared" si="330"/>
        <v>734.4</v>
      </c>
      <c r="AO236" s="42">
        <f t="shared" si="308"/>
        <v>4080</v>
      </c>
      <c r="AP236" s="41">
        <f t="shared" si="331"/>
        <v>4896</v>
      </c>
      <c r="AQ236" s="108"/>
      <c r="AR236" s="108"/>
      <c r="AS236" s="108"/>
      <c r="AT236" s="66" t="str">
        <f t="shared" si="302"/>
        <v>176484</v>
      </c>
      <c r="AU236" s="66">
        <v>37</v>
      </c>
      <c r="AV236" s="40">
        <v>4080</v>
      </c>
      <c r="AW236" s="40">
        <f t="shared" si="303"/>
        <v>612</v>
      </c>
    </row>
    <row r="237" spans="1:49" x14ac:dyDescent="0.3">
      <c r="A237" s="73" t="s">
        <v>1458</v>
      </c>
      <c r="B237" s="70" t="s">
        <v>600</v>
      </c>
      <c r="C237" s="71">
        <v>50</v>
      </c>
      <c r="D237" s="71">
        <v>1000</v>
      </c>
      <c r="E237" s="71">
        <v>600</v>
      </c>
      <c r="F237" s="70" t="str">
        <f t="shared" si="322"/>
        <v>1000x600x50</v>
      </c>
      <c r="G237" s="431" t="s">
        <v>623</v>
      </c>
      <c r="H237" s="442" t="s">
        <v>622</v>
      </c>
      <c r="I237" s="67" t="s">
        <v>1</v>
      </c>
      <c r="J237" s="65" t="str">
        <f t="shared" si="349"/>
        <v>C</v>
      </c>
      <c r="K237" s="64" t="str">
        <f t="shared" si="349"/>
        <v>C</v>
      </c>
      <c r="L237" s="64" t="str">
        <f t="shared" si="349"/>
        <v>C</v>
      </c>
      <c r="M237" s="63" t="str">
        <f t="shared" si="349"/>
        <v>C</v>
      </c>
      <c r="N237" s="62">
        <v>12</v>
      </c>
      <c r="O237" s="55">
        <f t="shared" si="305"/>
        <v>7.2</v>
      </c>
      <c r="P237" s="54">
        <f t="shared" si="306"/>
        <v>0.36</v>
      </c>
      <c r="Q237" s="53">
        <f t="shared" si="324"/>
        <v>11.52</v>
      </c>
      <c r="R237" s="161"/>
      <c r="S237" s="59"/>
      <c r="T237" s="160"/>
      <c r="U237" s="158"/>
      <c r="V237" s="159"/>
      <c r="W237" s="158"/>
      <c r="X237" s="158"/>
      <c r="Y237" s="157"/>
      <c r="Z237" s="57">
        <v>208</v>
      </c>
      <c r="AA237" s="56" t="s">
        <v>3</v>
      </c>
      <c r="AB237" s="55">
        <f t="shared" si="318"/>
        <v>1497.6000000000001</v>
      </c>
      <c r="AC237" s="54">
        <f t="shared" si="319"/>
        <v>74.88</v>
      </c>
      <c r="AD237" s="53">
        <f t="shared" si="320"/>
        <v>2396.16</v>
      </c>
      <c r="AE237" s="421" t="s">
        <v>134</v>
      </c>
      <c r="AF237" s="51">
        <f t="shared" si="328"/>
        <v>782</v>
      </c>
      <c r="AG237" s="50" t="s">
        <v>1</v>
      </c>
      <c r="AH237" s="49">
        <f t="shared" si="325"/>
        <v>5630.4000000000005</v>
      </c>
      <c r="AI237" s="48">
        <f t="shared" si="326"/>
        <v>281.52</v>
      </c>
      <c r="AJ237" s="47">
        <f t="shared" si="327"/>
        <v>9008.64</v>
      </c>
      <c r="AK237" s="46" t="s">
        <v>621</v>
      </c>
      <c r="AL237" s="45"/>
      <c r="AM237" s="44">
        <f t="shared" si="307"/>
        <v>183</v>
      </c>
      <c r="AN237" s="43">
        <f t="shared" si="330"/>
        <v>219.6</v>
      </c>
      <c r="AO237" s="42">
        <f t="shared" si="308"/>
        <v>3660</v>
      </c>
      <c r="AP237" s="41">
        <f t="shared" si="331"/>
        <v>4392</v>
      </c>
      <c r="AQ237" s="108"/>
      <c r="AR237" s="108"/>
      <c r="AS237" s="108"/>
      <c r="AT237" s="66" t="str">
        <f t="shared" si="302"/>
        <v>207069</v>
      </c>
      <c r="AU237" s="66">
        <v>32</v>
      </c>
      <c r="AV237" s="40">
        <v>3660</v>
      </c>
      <c r="AW237" s="40">
        <f t="shared" si="303"/>
        <v>183</v>
      </c>
    </row>
    <row r="238" spans="1:49" x14ac:dyDescent="0.3">
      <c r="A238" s="73" t="s">
        <v>1458</v>
      </c>
      <c r="B238" s="72" t="s">
        <v>600</v>
      </c>
      <c r="C238" s="71">
        <v>100</v>
      </c>
      <c r="D238" s="74">
        <v>1000</v>
      </c>
      <c r="E238" s="74">
        <v>600</v>
      </c>
      <c r="F238" s="70" t="str">
        <f t="shared" si="322"/>
        <v>1000x600x100</v>
      </c>
      <c r="G238" s="431" t="s">
        <v>620</v>
      </c>
      <c r="H238" s="442" t="s">
        <v>619</v>
      </c>
      <c r="I238" s="67" t="s">
        <v>1</v>
      </c>
      <c r="J238" s="65" t="str">
        <f t="shared" si="349"/>
        <v>A</v>
      </c>
      <c r="K238" s="64" t="str">
        <f t="shared" si="349"/>
        <v>A</v>
      </c>
      <c r="L238" s="64" t="str">
        <f t="shared" si="349"/>
        <v>A</v>
      </c>
      <c r="M238" s="63" t="str">
        <f t="shared" si="349"/>
        <v>A</v>
      </c>
      <c r="N238" s="62">
        <v>6</v>
      </c>
      <c r="O238" s="55">
        <f t="shared" si="305"/>
        <v>3.6</v>
      </c>
      <c r="P238" s="54">
        <f t="shared" si="306"/>
        <v>0.36</v>
      </c>
      <c r="Q238" s="53">
        <f t="shared" si="324"/>
        <v>11.52</v>
      </c>
      <c r="R238" s="161"/>
      <c r="S238" s="59"/>
      <c r="T238" s="160"/>
      <c r="U238" s="158"/>
      <c r="V238" s="159"/>
      <c r="W238" s="158"/>
      <c r="X238" s="158"/>
      <c r="Y238" s="157"/>
      <c r="Z238" s="57">
        <v>208</v>
      </c>
      <c r="AA238" s="56" t="s">
        <v>3</v>
      </c>
      <c r="AB238" s="55">
        <f t="shared" si="318"/>
        <v>748.80000000000007</v>
      </c>
      <c r="AC238" s="54">
        <f t="shared" si="319"/>
        <v>74.88</v>
      </c>
      <c r="AD238" s="53">
        <f t="shared" si="320"/>
        <v>2396.16</v>
      </c>
      <c r="AE238" s="52" t="s">
        <v>2</v>
      </c>
      <c r="AF238" s="51">
        <f t="shared" si="328"/>
        <v>1</v>
      </c>
      <c r="AG238" s="50" t="s">
        <v>1</v>
      </c>
      <c r="AH238" s="49">
        <f t="shared" si="325"/>
        <v>3.6</v>
      </c>
      <c r="AI238" s="48">
        <f t="shared" si="326"/>
        <v>0.36</v>
      </c>
      <c r="AJ238" s="47">
        <f t="shared" si="327"/>
        <v>11.52</v>
      </c>
      <c r="AK238" s="46" t="s">
        <v>618</v>
      </c>
      <c r="AL238" s="45"/>
      <c r="AM238" s="44">
        <f t="shared" si="307"/>
        <v>366</v>
      </c>
      <c r="AN238" s="43">
        <f t="shared" si="330"/>
        <v>439.2</v>
      </c>
      <c r="AO238" s="42">
        <f t="shared" si="308"/>
        <v>3660</v>
      </c>
      <c r="AP238" s="41">
        <f t="shared" si="331"/>
        <v>4392</v>
      </c>
      <c r="AQ238" s="108"/>
      <c r="AR238" s="108"/>
      <c r="AS238" s="108"/>
      <c r="AT238" s="66" t="str">
        <f t="shared" si="302"/>
        <v>207074</v>
      </c>
      <c r="AU238" s="66">
        <v>32</v>
      </c>
      <c r="AV238" s="40">
        <v>3660</v>
      </c>
      <c r="AW238" s="40">
        <f t="shared" si="303"/>
        <v>366</v>
      </c>
    </row>
    <row r="239" spans="1:49" x14ac:dyDescent="0.3">
      <c r="A239" s="73" t="s">
        <v>1458</v>
      </c>
      <c r="B239" s="72" t="s">
        <v>600</v>
      </c>
      <c r="C239" s="71">
        <v>110</v>
      </c>
      <c r="D239" s="74">
        <v>1000</v>
      </c>
      <c r="E239" s="74">
        <v>600</v>
      </c>
      <c r="F239" s="70" t="str">
        <f t="shared" si="322"/>
        <v>1000x600x110</v>
      </c>
      <c r="G239" s="431" t="s">
        <v>617</v>
      </c>
      <c r="H239" s="442" t="s">
        <v>616</v>
      </c>
      <c r="I239" s="67" t="s">
        <v>1</v>
      </c>
      <c r="J239" s="65" t="str">
        <f t="shared" si="349"/>
        <v>C</v>
      </c>
      <c r="K239" s="64" t="str">
        <f t="shared" si="349"/>
        <v>C</v>
      </c>
      <c r="L239" s="64"/>
      <c r="M239" s="63" t="str">
        <f t="shared" si="349"/>
        <v>C</v>
      </c>
      <c r="N239" s="62">
        <v>5</v>
      </c>
      <c r="O239" s="55">
        <f t="shared" si="305"/>
        <v>3</v>
      </c>
      <c r="P239" s="54">
        <f t="shared" si="306"/>
        <v>0.33</v>
      </c>
      <c r="Q239" s="53">
        <f t="shared" si="324"/>
        <v>10.56</v>
      </c>
      <c r="R239" s="161"/>
      <c r="S239" s="59"/>
      <c r="T239" s="160"/>
      <c r="U239" s="158"/>
      <c r="V239" s="159"/>
      <c r="W239" s="158"/>
      <c r="X239" s="158"/>
      <c r="Y239" s="157"/>
      <c r="Z239" s="57">
        <v>248</v>
      </c>
      <c r="AA239" s="56" t="s">
        <v>3</v>
      </c>
      <c r="AB239" s="55">
        <f t="shared" si="318"/>
        <v>744</v>
      </c>
      <c r="AC239" s="54">
        <f t="shared" si="319"/>
        <v>81.84</v>
      </c>
      <c r="AD239" s="53">
        <f t="shared" si="320"/>
        <v>2618.88</v>
      </c>
      <c r="AE239" s="154" t="s">
        <v>134</v>
      </c>
      <c r="AF239" s="51">
        <f t="shared" si="328"/>
        <v>853</v>
      </c>
      <c r="AG239" s="50" t="s">
        <v>1</v>
      </c>
      <c r="AH239" s="49">
        <f t="shared" si="325"/>
        <v>2559</v>
      </c>
      <c r="AI239" s="48">
        <f t="shared" si="326"/>
        <v>281.49</v>
      </c>
      <c r="AJ239" s="47">
        <f t="shared" si="327"/>
        <v>9007.68</v>
      </c>
      <c r="AK239" s="46" t="s">
        <v>615</v>
      </c>
      <c r="AL239" s="45"/>
      <c r="AM239" s="44">
        <f t="shared" si="307"/>
        <v>402.6</v>
      </c>
      <c r="AN239" s="43">
        <f t="shared" si="330"/>
        <v>483.12</v>
      </c>
      <c r="AO239" s="42">
        <f t="shared" ref="AO239:AO246" si="362">ROUND(AV239*(1-$AP$11),2)</f>
        <v>3660</v>
      </c>
      <c r="AP239" s="41">
        <f t="shared" si="331"/>
        <v>4392</v>
      </c>
      <c r="AQ239" s="108"/>
      <c r="AR239" s="108"/>
      <c r="AS239" s="108"/>
      <c r="AT239" s="66" t="str">
        <f t="shared" si="302"/>
        <v>207075</v>
      </c>
      <c r="AU239" s="66">
        <v>32</v>
      </c>
      <c r="AV239" s="40">
        <v>3660</v>
      </c>
      <c r="AW239" s="40">
        <f t="shared" si="303"/>
        <v>402.6</v>
      </c>
    </row>
    <row r="240" spans="1:49" x14ac:dyDescent="0.3">
      <c r="A240" s="73" t="s">
        <v>1458</v>
      </c>
      <c r="B240" s="72" t="s">
        <v>600</v>
      </c>
      <c r="C240" s="74">
        <v>110</v>
      </c>
      <c r="D240" s="74">
        <v>1000</v>
      </c>
      <c r="E240" s="74">
        <v>600</v>
      </c>
      <c r="F240" s="72" t="str">
        <f t="shared" si="322"/>
        <v>1000x600x110</v>
      </c>
      <c r="G240" s="434" t="s">
        <v>614</v>
      </c>
      <c r="H240" s="442" t="s">
        <v>613</v>
      </c>
      <c r="I240" s="67" t="s">
        <v>1</v>
      </c>
      <c r="J240" s="65"/>
      <c r="K240" s="64"/>
      <c r="L240" s="64" t="str">
        <f t="shared" ref="L240" si="363">$AE240</f>
        <v>C</v>
      </c>
      <c r="M240" s="63"/>
      <c r="N240" s="62">
        <v>4</v>
      </c>
      <c r="O240" s="55">
        <f t="shared" si="305"/>
        <v>2.4</v>
      </c>
      <c r="P240" s="54">
        <f t="shared" si="306"/>
        <v>0.26400000000000001</v>
      </c>
      <c r="Q240" s="53">
        <f t="shared" si="324"/>
        <v>8.4480000000000004</v>
      </c>
      <c r="R240" s="161"/>
      <c r="S240" s="59"/>
      <c r="T240" s="160"/>
      <c r="U240" s="158"/>
      <c r="V240" s="159"/>
      <c r="W240" s="158"/>
      <c r="X240" s="158"/>
      <c r="Y240" s="157"/>
      <c r="Z240" s="57">
        <v>312</v>
      </c>
      <c r="AA240" s="56" t="s">
        <v>3</v>
      </c>
      <c r="AB240" s="55">
        <f t="shared" si="318"/>
        <v>748.8</v>
      </c>
      <c r="AC240" s="54">
        <f t="shared" si="319"/>
        <v>82.368000000000009</v>
      </c>
      <c r="AD240" s="53">
        <f t="shared" si="320"/>
        <v>2635.7760000000003</v>
      </c>
      <c r="AE240" s="154" t="s">
        <v>134</v>
      </c>
      <c r="AF240" s="51">
        <f t="shared" si="328"/>
        <v>1066</v>
      </c>
      <c r="AG240" s="50" t="s">
        <v>1</v>
      </c>
      <c r="AH240" s="49">
        <f t="shared" si="325"/>
        <v>2558.4</v>
      </c>
      <c r="AI240" s="48">
        <f t="shared" si="326"/>
        <v>281.42400000000004</v>
      </c>
      <c r="AJ240" s="47">
        <f t="shared" si="327"/>
        <v>9005.5680000000011</v>
      </c>
      <c r="AK240" s="46" t="s">
        <v>612</v>
      </c>
      <c r="AL240" s="45"/>
      <c r="AM240" s="44">
        <f t="shared" si="307"/>
        <v>402.6</v>
      </c>
      <c r="AN240" s="43">
        <f t="shared" si="330"/>
        <v>483.12</v>
      </c>
      <c r="AO240" s="42">
        <f t="shared" si="362"/>
        <v>3660</v>
      </c>
      <c r="AP240" s="41">
        <f t="shared" si="331"/>
        <v>4392</v>
      </c>
      <c r="AQ240" s="108"/>
      <c r="AR240" s="108"/>
      <c r="AS240" s="108"/>
      <c r="AT240" s="66" t="str">
        <f t="shared" si="302"/>
        <v>270793</v>
      </c>
      <c r="AU240" s="66">
        <v>32</v>
      </c>
      <c r="AV240" s="40">
        <v>3660</v>
      </c>
      <c r="AW240" s="40">
        <f t="shared" si="303"/>
        <v>402.6</v>
      </c>
    </row>
    <row r="241" spans="1:49" x14ac:dyDescent="0.3">
      <c r="A241" s="73" t="s">
        <v>1458</v>
      </c>
      <c r="B241" s="72" t="s">
        <v>600</v>
      </c>
      <c r="C241" s="71">
        <v>120</v>
      </c>
      <c r="D241" s="74">
        <v>1000</v>
      </c>
      <c r="E241" s="74">
        <v>600</v>
      </c>
      <c r="F241" s="70" t="str">
        <f t="shared" si="322"/>
        <v>1000x600x120</v>
      </c>
      <c r="G241" s="431" t="s">
        <v>611</v>
      </c>
      <c r="H241" s="442" t="s">
        <v>610</v>
      </c>
      <c r="I241" s="67" t="s">
        <v>1</v>
      </c>
      <c r="J241" s="65" t="str">
        <f t="shared" ref="J241:K241" si="364">$AE241</f>
        <v>C</v>
      </c>
      <c r="K241" s="64" t="str">
        <f t="shared" si="364"/>
        <v>C</v>
      </c>
      <c r="L241" s="64"/>
      <c r="M241" s="63" t="str">
        <f t="shared" ref="M241" si="365">$AE241</f>
        <v>C</v>
      </c>
      <c r="N241" s="62">
        <v>5</v>
      </c>
      <c r="O241" s="55">
        <f t="shared" si="305"/>
        <v>3</v>
      </c>
      <c r="P241" s="54">
        <f t="shared" si="306"/>
        <v>0.36</v>
      </c>
      <c r="Q241" s="53">
        <f t="shared" si="324"/>
        <v>11.52</v>
      </c>
      <c r="R241" s="161"/>
      <c r="S241" s="59"/>
      <c r="T241" s="160"/>
      <c r="U241" s="158"/>
      <c r="V241" s="159"/>
      <c r="W241" s="158"/>
      <c r="X241" s="158"/>
      <c r="Y241" s="157"/>
      <c r="Z241" s="57">
        <v>208</v>
      </c>
      <c r="AA241" s="56" t="s">
        <v>3</v>
      </c>
      <c r="AB241" s="55">
        <f t="shared" si="318"/>
        <v>624</v>
      </c>
      <c r="AC241" s="54">
        <f t="shared" si="319"/>
        <v>74.88</v>
      </c>
      <c r="AD241" s="53">
        <f t="shared" si="320"/>
        <v>2396.16</v>
      </c>
      <c r="AE241" s="154" t="s">
        <v>134</v>
      </c>
      <c r="AF241" s="51">
        <f t="shared" si="328"/>
        <v>782</v>
      </c>
      <c r="AG241" s="50" t="s">
        <v>1</v>
      </c>
      <c r="AH241" s="49">
        <f t="shared" si="325"/>
        <v>2346</v>
      </c>
      <c r="AI241" s="48">
        <f t="shared" si="326"/>
        <v>281.52</v>
      </c>
      <c r="AJ241" s="47">
        <f t="shared" si="327"/>
        <v>9008.64</v>
      </c>
      <c r="AK241" s="46" t="s">
        <v>609</v>
      </c>
      <c r="AL241" s="45"/>
      <c r="AM241" s="44">
        <f t="shared" si="307"/>
        <v>439.2</v>
      </c>
      <c r="AN241" s="43">
        <f t="shared" si="330"/>
        <v>527.04</v>
      </c>
      <c r="AO241" s="42">
        <f t="shared" si="362"/>
        <v>3660</v>
      </c>
      <c r="AP241" s="41">
        <f t="shared" si="331"/>
        <v>4392</v>
      </c>
      <c r="AQ241" s="108"/>
      <c r="AR241" s="108"/>
      <c r="AS241" s="108"/>
      <c r="AT241" s="66" t="str">
        <f t="shared" si="302"/>
        <v>209212</v>
      </c>
      <c r="AU241" s="66">
        <v>32</v>
      </c>
      <c r="AV241" s="40">
        <v>3660</v>
      </c>
      <c r="AW241" s="40">
        <f t="shared" si="303"/>
        <v>439.2</v>
      </c>
    </row>
    <row r="242" spans="1:49" x14ac:dyDescent="0.3">
      <c r="A242" s="73" t="s">
        <v>1458</v>
      </c>
      <c r="B242" s="72" t="s">
        <v>600</v>
      </c>
      <c r="C242" s="74">
        <v>120</v>
      </c>
      <c r="D242" s="74">
        <v>1000</v>
      </c>
      <c r="E242" s="74">
        <v>600</v>
      </c>
      <c r="F242" s="72" t="str">
        <f t="shared" si="322"/>
        <v>1000x600x120</v>
      </c>
      <c r="G242" s="431" t="s">
        <v>608</v>
      </c>
      <c r="H242" s="442" t="s">
        <v>607</v>
      </c>
      <c r="I242" s="67" t="s">
        <v>1</v>
      </c>
      <c r="J242" s="65"/>
      <c r="K242" s="64"/>
      <c r="L242" s="64" t="str">
        <f t="shared" ref="L242" si="366">$AE242</f>
        <v>C</v>
      </c>
      <c r="M242" s="63"/>
      <c r="N242" s="62">
        <v>4</v>
      </c>
      <c r="O242" s="55">
        <f t="shared" si="305"/>
        <v>2.4</v>
      </c>
      <c r="P242" s="54">
        <f t="shared" si="306"/>
        <v>0.28799999999999998</v>
      </c>
      <c r="Q242" s="53">
        <f t="shared" si="324"/>
        <v>9.2159999999999993</v>
      </c>
      <c r="R242" s="161"/>
      <c r="S242" s="59"/>
      <c r="T242" s="160"/>
      <c r="U242" s="158"/>
      <c r="V242" s="159"/>
      <c r="W242" s="158"/>
      <c r="X242" s="158"/>
      <c r="Y242" s="157"/>
      <c r="Z242" s="57">
        <v>286</v>
      </c>
      <c r="AA242" s="56" t="s">
        <v>3</v>
      </c>
      <c r="AB242" s="55">
        <f t="shared" si="318"/>
        <v>686.4</v>
      </c>
      <c r="AC242" s="54">
        <f t="shared" si="319"/>
        <v>82.367999999999995</v>
      </c>
      <c r="AD242" s="53">
        <f t="shared" si="320"/>
        <v>2635.7759999999998</v>
      </c>
      <c r="AE242" s="154" t="s">
        <v>134</v>
      </c>
      <c r="AF242" s="51">
        <f t="shared" si="328"/>
        <v>977</v>
      </c>
      <c r="AG242" s="50" t="s">
        <v>1</v>
      </c>
      <c r="AH242" s="49">
        <f t="shared" si="325"/>
        <v>2344.7999999999997</v>
      </c>
      <c r="AI242" s="48">
        <f t="shared" si="326"/>
        <v>281.37599999999998</v>
      </c>
      <c r="AJ242" s="47">
        <f t="shared" si="327"/>
        <v>9004.0319999999992</v>
      </c>
      <c r="AK242" s="46" t="s">
        <v>606</v>
      </c>
      <c r="AL242" s="45"/>
      <c r="AM242" s="44">
        <f t="shared" si="307"/>
        <v>439.2</v>
      </c>
      <c r="AN242" s="43">
        <f t="shared" si="330"/>
        <v>527.04</v>
      </c>
      <c r="AO242" s="42">
        <f t="shared" si="362"/>
        <v>3660</v>
      </c>
      <c r="AP242" s="41">
        <f t="shared" si="331"/>
        <v>4392</v>
      </c>
      <c r="AQ242" s="108"/>
      <c r="AR242" s="108"/>
      <c r="AS242" s="108"/>
      <c r="AT242" s="66" t="str">
        <f t="shared" si="302"/>
        <v>209197</v>
      </c>
      <c r="AU242" s="66">
        <v>32</v>
      </c>
      <c r="AV242" s="40">
        <v>3660</v>
      </c>
      <c r="AW242" s="40">
        <f t="shared" si="303"/>
        <v>439.2</v>
      </c>
    </row>
    <row r="243" spans="1:49" x14ac:dyDescent="0.3">
      <c r="A243" s="73" t="s">
        <v>1458</v>
      </c>
      <c r="B243" s="72" t="s">
        <v>600</v>
      </c>
      <c r="C243" s="71">
        <v>130</v>
      </c>
      <c r="D243" s="74">
        <v>1000</v>
      </c>
      <c r="E243" s="74">
        <v>600</v>
      </c>
      <c r="F243" s="70" t="str">
        <f t="shared" si="322"/>
        <v>1000x600x130</v>
      </c>
      <c r="G243" s="431" t="s">
        <v>605</v>
      </c>
      <c r="H243" s="442" t="s">
        <v>604</v>
      </c>
      <c r="I243" s="67" t="s">
        <v>1</v>
      </c>
      <c r="J243" s="65" t="str">
        <f t="shared" ref="J243:M246" si="367">$AE243</f>
        <v>C</v>
      </c>
      <c r="K243" s="64" t="str">
        <f t="shared" si="367"/>
        <v>C</v>
      </c>
      <c r="L243" s="64" t="str">
        <f t="shared" si="367"/>
        <v>C</v>
      </c>
      <c r="M243" s="63" t="str">
        <f t="shared" si="367"/>
        <v>C</v>
      </c>
      <c r="N243" s="62">
        <v>4</v>
      </c>
      <c r="O243" s="55">
        <f t="shared" si="305"/>
        <v>2.4</v>
      </c>
      <c r="P243" s="54">
        <f t="shared" si="306"/>
        <v>0.312</v>
      </c>
      <c r="Q243" s="53">
        <f t="shared" si="324"/>
        <v>9.984</v>
      </c>
      <c r="R243" s="161"/>
      <c r="S243" s="59"/>
      <c r="T243" s="160"/>
      <c r="U243" s="158"/>
      <c r="V243" s="159"/>
      <c r="W243" s="158"/>
      <c r="X243" s="158"/>
      <c r="Y243" s="157"/>
      <c r="Z243" s="57">
        <v>260</v>
      </c>
      <c r="AA243" s="56" t="s">
        <v>3</v>
      </c>
      <c r="AB243" s="55">
        <f t="shared" si="318"/>
        <v>624</v>
      </c>
      <c r="AC243" s="54">
        <f t="shared" si="319"/>
        <v>81.12</v>
      </c>
      <c r="AD243" s="53">
        <f t="shared" si="320"/>
        <v>2595.84</v>
      </c>
      <c r="AE243" s="154" t="s">
        <v>134</v>
      </c>
      <c r="AF243" s="51">
        <f t="shared" si="328"/>
        <v>902</v>
      </c>
      <c r="AG243" s="50" t="s">
        <v>1</v>
      </c>
      <c r="AH243" s="49">
        <f t="shared" si="325"/>
        <v>2164.7999999999997</v>
      </c>
      <c r="AI243" s="48">
        <f t="shared" si="326"/>
        <v>281.42399999999998</v>
      </c>
      <c r="AJ243" s="47">
        <f t="shared" si="327"/>
        <v>9005.5679999999993</v>
      </c>
      <c r="AK243" s="46" t="s">
        <v>603</v>
      </c>
      <c r="AL243" s="45"/>
      <c r="AM243" s="44">
        <f t="shared" si="307"/>
        <v>475.8</v>
      </c>
      <c r="AN243" s="43">
        <f t="shared" si="330"/>
        <v>570.96</v>
      </c>
      <c r="AO243" s="42">
        <f t="shared" si="362"/>
        <v>3660</v>
      </c>
      <c r="AP243" s="41">
        <f t="shared" si="331"/>
        <v>4392</v>
      </c>
      <c r="AQ243" s="108"/>
      <c r="AR243" s="108"/>
      <c r="AS243" s="108"/>
      <c r="AT243" s="66" t="str">
        <f t="shared" si="302"/>
        <v>213889</v>
      </c>
      <c r="AU243" s="66">
        <v>32</v>
      </c>
      <c r="AV243" s="40">
        <v>3660</v>
      </c>
      <c r="AW243" s="40">
        <f t="shared" si="303"/>
        <v>475.8</v>
      </c>
    </row>
    <row r="244" spans="1:49" x14ac:dyDescent="0.3">
      <c r="A244" s="73" t="s">
        <v>1458</v>
      </c>
      <c r="B244" s="72" t="s">
        <v>600</v>
      </c>
      <c r="C244" s="71">
        <v>150</v>
      </c>
      <c r="D244" s="74">
        <v>1000</v>
      </c>
      <c r="E244" s="74">
        <v>600</v>
      </c>
      <c r="F244" s="70" t="str">
        <f t="shared" si="322"/>
        <v>1000x600x150</v>
      </c>
      <c r="G244" s="431" t="s">
        <v>602</v>
      </c>
      <c r="H244" s="442" t="s">
        <v>601</v>
      </c>
      <c r="I244" s="67" t="s">
        <v>1</v>
      </c>
      <c r="J244" s="65" t="str">
        <f t="shared" si="367"/>
        <v>C</v>
      </c>
      <c r="K244" s="64" t="str">
        <f t="shared" si="367"/>
        <v>C</v>
      </c>
      <c r="L244" s="64" t="str">
        <f t="shared" si="367"/>
        <v>C</v>
      </c>
      <c r="M244" s="63" t="str">
        <f t="shared" si="367"/>
        <v>C</v>
      </c>
      <c r="N244" s="62">
        <v>4</v>
      </c>
      <c r="O244" s="55">
        <f t="shared" si="305"/>
        <v>2.4</v>
      </c>
      <c r="P244" s="54">
        <f t="shared" si="306"/>
        <v>0.36</v>
      </c>
      <c r="Q244" s="53">
        <f t="shared" si="324"/>
        <v>11.52</v>
      </c>
      <c r="R244" s="161"/>
      <c r="S244" s="59"/>
      <c r="T244" s="160"/>
      <c r="U244" s="158"/>
      <c r="V244" s="159"/>
      <c r="W244" s="158"/>
      <c r="X244" s="158"/>
      <c r="Y244" s="157"/>
      <c r="Z244" s="57">
        <v>208</v>
      </c>
      <c r="AA244" s="56" t="s">
        <v>3</v>
      </c>
      <c r="AB244" s="55">
        <f t="shared" si="318"/>
        <v>499.2</v>
      </c>
      <c r="AC244" s="54">
        <f t="shared" si="319"/>
        <v>74.88</v>
      </c>
      <c r="AD244" s="53">
        <f t="shared" si="320"/>
        <v>2396.16</v>
      </c>
      <c r="AE244" s="154" t="s">
        <v>134</v>
      </c>
      <c r="AF244" s="51">
        <f t="shared" si="328"/>
        <v>782</v>
      </c>
      <c r="AG244" s="50" t="s">
        <v>1</v>
      </c>
      <c r="AH244" s="49">
        <f t="shared" si="325"/>
        <v>1876.8</v>
      </c>
      <c r="AI244" s="48">
        <f t="shared" si="326"/>
        <v>281.52</v>
      </c>
      <c r="AJ244" s="47">
        <f t="shared" si="327"/>
        <v>9008.64</v>
      </c>
      <c r="AK244" s="46" t="s">
        <v>599</v>
      </c>
      <c r="AL244" s="45"/>
      <c r="AM244" s="44">
        <f t="shared" si="307"/>
        <v>549</v>
      </c>
      <c r="AN244" s="43">
        <f t="shared" si="330"/>
        <v>658.8</v>
      </c>
      <c r="AO244" s="42">
        <f t="shared" si="362"/>
        <v>3660</v>
      </c>
      <c r="AP244" s="41">
        <f t="shared" si="331"/>
        <v>4392</v>
      </c>
      <c r="AQ244" s="108"/>
      <c r="AR244" s="108"/>
      <c r="AS244" s="108"/>
      <c r="AT244" s="66" t="str">
        <f t="shared" si="302"/>
        <v>205049</v>
      </c>
      <c r="AU244" s="66">
        <v>32</v>
      </c>
      <c r="AV244" s="40">
        <v>3660</v>
      </c>
      <c r="AW244" s="40">
        <f t="shared" si="303"/>
        <v>549</v>
      </c>
    </row>
    <row r="245" spans="1:49" x14ac:dyDescent="0.3">
      <c r="A245" s="73" t="s">
        <v>1458</v>
      </c>
      <c r="B245" s="70" t="s">
        <v>590</v>
      </c>
      <c r="C245" s="71">
        <v>100</v>
      </c>
      <c r="D245" s="71">
        <v>1000</v>
      </c>
      <c r="E245" s="71">
        <v>600</v>
      </c>
      <c r="F245" s="70" t="str">
        <f t="shared" si="322"/>
        <v>1000x600x100</v>
      </c>
      <c r="G245" s="431" t="s">
        <v>589</v>
      </c>
      <c r="H245" s="442" t="s">
        <v>588</v>
      </c>
      <c r="I245" s="67" t="s">
        <v>1</v>
      </c>
      <c r="J245" s="65"/>
      <c r="K245" s="64" t="str">
        <f t="shared" si="367"/>
        <v>C</v>
      </c>
      <c r="L245" s="64"/>
      <c r="M245" s="63"/>
      <c r="N245" s="62">
        <v>3</v>
      </c>
      <c r="O245" s="55">
        <f t="shared" si="305"/>
        <v>1.8</v>
      </c>
      <c r="P245" s="54">
        <f t="shared" si="306"/>
        <v>0.18</v>
      </c>
      <c r="Q245" s="53">
        <f t="shared" si="324"/>
        <v>16.2</v>
      </c>
      <c r="R245" s="161"/>
      <c r="S245" s="59"/>
      <c r="T245" s="160"/>
      <c r="U245" s="158"/>
      <c r="V245" s="159"/>
      <c r="W245" s="158"/>
      <c r="X245" s="158"/>
      <c r="Y245" s="157"/>
      <c r="Z245" s="57">
        <v>416</v>
      </c>
      <c r="AA245" s="56" t="s">
        <v>3</v>
      </c>
      <c r="AB245" s="55">
        <f t="shared" si="318"/>
        <v>748.80000000000007</v>
      </c>
      <c r="AC245" s="54">
        <f t="shared" si="319"/>
        <v>74.88</v>
      </c>
      <c r="AD245" s="53">
        <f t="shared" si="320"/>
        <v>6739.2</v>
      </c>
      <c r="AE245" s="154" t="s">
        <v>134</v>
      </c>
      <c r="AF245" s="51">
        <f t="shared" si="328"/>
        <v>556</v>
      </c>
      <c r="AG245" s="50" t="s">
        <v>1</v>
      </c>
      <c r="AH245" s="49">
        <f t="shared" si="325"/>
        <v>1000.8000000000001</v>
      </c>
      <c r="AI245" s="48">
        <f t="shared" si="326"/>
        <v>100.08</v>
      </c>
      <c r="AJ245" s="47">
        <f t="shared" si="327"/>
        <v>9007.1999999999989</v>
      </c>
      <c r="AK245" s="46" t="s">
        <v>587</v>
      </c>
      <c r="AL245" s="45"/>
      <c r="AM245" s="44">
        <f t="shared" si="307"/>
        <v>766</v>
      </c>
      <c r="AN245" s="43">
        <f t="shared" si="330"/>
        <v>919.2</v>
      </c>
      <c r="AO245" s="42">
        <f t="shared" si="362"/>
        <v>7660</v>
      </c>
      <c r="AP245" s="41">
        <f t="shared" si="331"/>
        <v>9192</v>
      </c>
      <c r="AQ245" s="108"/>
      <c r="AR245" s="108"/>
      <c r="AS245" s="108"/>
      <c r="AT245" s="66" t="str">
        <f t="shared" si="302"/>
        <v>166700</v>
      </c>
      <c r="AU245" s="66">
        <v>90</v>
      </c>
      <c r="AV245" s="40">
        <v>7660</v>
      </c>
      <c r="AW245" s="40">
        <f t="shared" si="303"/>
        <v>766</v>
      </c>
    </row>
    <row r="246" spans="1:49" ht="15" thickBot="1" x14ac:dyDescent="0.35">
      <c r="A246" s="301" t="s">
        <v>1458</v>
      </c>
      <c r="B246" s="240" t="s">
        <v>586</v>
      </c>
      <c r="C246" s="225">
        <v>100</v>
      </c>
      <c r="D246" s="225">
        <v>1000</v>
      </c>
      <c r="E246" s="225">
        <v>600</v>
      </c>
      <c r="F246" s="240" t="str">
        <f t="shared" si="322"/>
        <v>1000x600x100</v>
      </c>
      <c r="G246" s="436" t="s">
        <v>584</v>
      </c>
      <c r="H246" s="444" t="s">
        <v>583</v>
      </c>
      <c r="I246" s="304" t="s">
        <v>1</v>
      </c>
      <c r="J246" s="228"/>
      <c r="K246" s="229" t="str">
        <f t="shared" si="367"/>
        <v>C</v>
      </c>
      <c r="L246" s="229"/>
      <c r="M246" s="230"/>
      <c r="N246" s="231">
        <v>4</v>
      </c>
      <c r="O246" s="232">
        <f t="shared" si="305"/>
        <v>2.4</v>
      </c>
      <c r="P246" s="305">
        <f t="shared" si="306"/>
        <v>0.24</v>
      </c>
      <c r="Q246" s="233">
        <f t="shared" si="324"/>
        <v>18</v>
      </c>
      <c r="R246" s="349"/>
      <c r="S246" s="306"/>
      <c r="T246" s="350"/>
      <c r="U246" s="351"/>
      <c r="V246" s="352"/>
      <c r="W246" s="351"/>
      <c r="X246" s="351"/>
      <c r="Y246" s="353"/>
      <c r="Z246" s="357">
        <v>312</v>
      </c>
      <c r="AA246" s="354" t="s">
        <v>3</v>
      </c>
      <c r="AB246" s="232">
        <f t="shared" si="318"/>
        <v>748.8</v>
      </c>
      <c r="AC246" s="305">
        <f t="shared" si="319"/>
        <v>74.88</v>
      </c>
      <c r="AD246" s="233">
        <f t="shared" si="320"/>
        <v>5616</v>
      </c>
      <c r="AE246" s="355" t="s">
        <v>134</v>
      </c>
      <c r="AF246" s="310">
        <f t="shared" si="328"/>
        <v>500</v>
      </c>
      <c r="AG246" s="356" t="s">
        <v>1</v>
      </c>
      <c r="AH246" s="311">
        <f t="shared" si="325"/>
        <v>1200</v>
      </c>
      <c r="AI246" s="312">
        <f t="shared" si="326"/>
        <v>120</v>
      </c>
      <c r="AJ246" s="313">
        <f t="shared" si="327"/>
        <v>9000</v>
      </c>
      <c r="AK246" s="314" t="s">
        <v>582</v>
      </c>
      <c r="AL246" s="315"/>
      <c r="AM246" s="316">
        <f t="shared" si="307"/>
        <v>696</v>
      </c>
      <c r="AN246" s="317">
        <f t="shared" si="330"/>
        <v>835.2</v>
      </c>
      <c r="AO246" s="318">
        <f t="shared" si="362"/>
        <v>6960</v>
      </c>
      <c r="AP246" s="319">
        <f t="shared" si="331"/>
        <v>8352</v>
      </c>
      <c r="AQ246" s="108"/>
      <c r="AR246" s="108"/>
      <c r="AS246" s="108"/>
      <c r="AT246" s="32" t="str">
        <f t="shared" si="302"/>
        <v>256822</v>
      </c>
      <c r="AU246" s="32">
        <v>75</v>
      </c>
      <c r="AV246" s="8">
        <v>6960</v>
      </c>
      <c r="AW246" s="8">
        <f t="shared" si="303"/>
        <v>696</v>
      </c>
    </row>
    <row r="247" spans="1:49" x14ac:dyDescent="0.3">
      <c r="A247" s="326" t="s">
        <v>1459</v>
      </c>
      <c r="B247" s="70" t="s">
        <v>754</v>
      </c>
      <c r="C247" s="180">
        <v>50</v>
      </c>
      <c r="D247" s="71">
        <v>1000</v>
      </c>
      <c r="E247" s="71">
        <v>600</v>
      </c>
      <c r="F247" s="70" t="str">
        <f t="shared" si="322"/>
        <v>1000x600x50</v>
      </c>
      <c r="G247" s="431" t="s">
        <v>770</v>
      </c>
      <c r="H247" s="442" t="s">
        <v>1656</v>
      </c>
      <c r="I247" s="67" t="s">
        <v>1</v>
      </c>
      <c r="J247" s="65" t="s">
        <v>2</v>
      </c>
      <c r="K247" s="425" t="s">
        <v>205</v>
      </c>
      <c r="L247" s="64" t="s">
        <v>2</v>
      </c>
      <c r="M247" s="63"/>
      <c r="N247" s="62">
        <v>10</v>
      </c>
      <c r="O247" s="55">
        <f t="shared" si="305"/>
        <v>6</v>
      </c>
      <c r="P247" s="54">
        <f t="shared" si="306"/>
        <v>0.3</v>
      </c>
      <c r="Q247" s="53">
        <f t="shared" si="324"/>
        <v>13.5</v>
      </c>
      <c r="R247" s="161"/>
      <c r="S247" s="59"/>
      <c r="T247" s="160"/>
      <c r="U247" s="158"/>
      <c r="V247" s="159"/>
      <c r="W247" s="158"/>
      <c r="X247" s="158"/>
      <c r="Y247" s="157"/>
      <c r="Z247" s="57">
        <v>273</v>
      </c>
      <c r="AA247" s="56" t="s">
        <v>3</v>
      </c>
      <c r="AB247" s="55">
        <f t="shared" si="318"/>
        <v>1638</v>
      </c>
      <c r="AC247" s="54">
        <f t="shared" si="319"/>
        <v>81.899999999999991</v>
      </c>
      <c r="AD247" s="53">
        <f t="shared" si="320"/>
        <v>3685.5</v>
      </c>
      <c r="AE247" s="52" t="s">
        <v>1751</v>
      </c>
      <c r="AF247" s="51">
        <f t="shared" si="328"/>
        <v>1</v>
      </c>
      <c r="AG247" s="50" t="s">
        <v>1</v>
      </c>
      <c r="AH247" s="49">
        <f t="shared" si="325"/>
        <v>6</v>
      </c>
      <c r="AI247" s="48">
        <f t="shared" si="326"/>
        <v>0.3</v>
      </c>
      <c r="AJ247" s="47">
        <f t="shared" si="327"/>
        <v>13.5</v>
      </c>
      <c r="AK247" s="46" t="s">
        <v>768</v>
      </c>
      <c r="AL247" s="45"/>
      <c r="AM247" s="44">
        <f t="shared" si="307"/>
        <v>220</v>
      </c>
      <c r="AN247" s="43">
        <f t="shared" ref="AN247:AN254" si="368">ROUND(AM247*1.2,2)</f>
        <v>264</v>
      </c>
      <c r="AO247" s="42">
        <f t="shared" ref="AO247:AO254" si="369">ROUND(AV247*(1-$AP$9),2)</f>
        <v>4400</v>
      </c>
      <c r="AP247" s="41">
        <f t="shared" ref="AP247:AP254" si="370">ROUND(AO247*1.2,2)</f>
        <v>5280</v>
      </c>
      <c r="AQ247" s="108"/>
      <c r="AR247" s="108"/>
      <c r="AS247" s="108"/>
      <c r="AT247" s="66" t="str">
        <f t="shared" si="302"/>
        <v>39019</v>
      </c>
      <c r="AU247" s="66">
        <v>45</v>
      </c>
      <c r="AV247" s="40">
        <v>4400</v>
      </c>
      <c r="AW247" s="40">
        <f t="shared" si="303"/>
        <v>220</v>
      </c>
    </row>
    <row r="248" spans="1:49" x14ac:dyDescent="0.3">
      <c r="A248" s="73" t="s">
        <v>1459</v>
      </c>
      <c r="B248" s="72" t="s">
        <v>754</v>
      </c>
      <c r="C248" s="178">
        <v>50</v>
      </c>
      <c r="D248" s="74">
        <v>1000</v>
      </c>
      <c r="E248" s="74">
        <v>600</v>
      </c>
      <c r="F248" s="72" t="str">
        <f t="shared" si="322"/>
        <v>1000x600x50</v>
      </c>
      <c r="G248" s="431" t="s">
        <v>769</v>
      </c>
      <c r="H248" s="442" t="s">
        <v>1655</v>
      </c>
      <c r="I248" s="67" t="s">
        <v>109</v>
      </c>
      <c r="J248" s="65"/>
      <c r="K248" s="64" t="str">
        <f t="shared" ref="K248:L248" si="371">$AE248</f>
        <v>C</v>
      </c>
      <c r="L248" s="64" t="str">
        <f t="shared" si="371"/>
        <v>C</v>
      </c>
      <c r="M248" s="63"/>
      <c r="N248" s="62">
        <v>10</v>
      </c>
      <c r="O248" s="55">
        <f t="shared" si="305"/>
        <v>6</v>
      </c>
      <c r="P248" s="54">
        <f t="shared" si="306"/>
        <v>0.3</v>
      </c>
      <c r="Q248" s="53">
        <f t="shared" si="324"/>
        <v>13.5</v>
      </c>
      <c r="R248" s="177">
        <v>20</v>
      </c>
      <c r="S248" s="59">
        <v>4</v>
      </c>
      <c r="T248" s="171">
        <f>R248*N248</f>
        <v>200</v>
      </c>
      <c r="U248" s="55">
        <f>O248*R248</f>
        <v>120</v>
      </c>
      <c r="V248" s="54">
        <f>P248*R248</f>
        <v>6</v>
      </c>
      <c r="W248" s="55">
        <f>AU248*V248</f>
        <v>270</v>
      </c>
      <c r="X248" s="55" t="s">
        <v>198</v>
      </c>
      <c r="Y248" s="174">
        <f>R248/S248*N248*C248+140</f>
        <v>2640</v>
      </c>
      <c r="Z248" s="155">
        <f>AA248*R248</f>
        <v>260</v>
      </c>
      <c r="AA248" s="59">
        <v>13</v>
      </c>
      <c r="AB248" s="55">
        <f t="shared" ref="AB248:AB278" si="372">IF($AA248="--",$Z248*O248,$AA248*U248)</f>
        <v>1560</v>
      </c>
      <c r="AC248" s="54">
        <f t="shared" ref="AC248:AC278" si="373">IF($AA248="--",$Z248*P248,$AA248*V248)</f>
        <v>78</v>
      </c>
      <c r="AD248" s="53">
        <f t="shared" ref="AD248:AD278" si="374">IF($AA248="--",$Z248*Q248,$AA248*W248)</f>
        <v>3510</v>
      </c>
      <c r="AE248" s="154" t="s">
        <v>134</v>
      </c>
      <c r="AF248" s="51">
        <f t="shared" si="328"/>
        <v>34</v>
      </c>
      <c r="AG248" s="169" t="s">
        <v>137</v>
      </c>
      <c r="AH248" s="49">
        <f t="shared" si="325"/>
        <v>4080</v>
      </c>
      <c r="AI248" s="48">
        <f t="shared" si="326"/>
        <v>204</v>
      </c>
      <c r="AJ248" s="47">
        <f t="shared" si="327"/>
        <v>9180</v>
      </c>
      <c r="AK248" s="46" t="s">
        <v>768</v>
      </c>
      <c r="AL248" s="45" t="s">
        <v>767</v>
      </c>
      <c r="AM248" s="44">
        <f t="shared" si="307"/>
        <v>220</v>
      </c>
      <c r="AN248" s="43">
        <f t="shared" si="368"/>
        <v>264</v>
      </c>
      <c r="AO248" s="42">
        <f t="shared" si="369"/>
        <v>4400</v>
      </c>
      <c r="AP248" s="41">
        <f t="shared" si="370"/>
        <v>5280</v>
      </c>
      <c r="AQ248" s="108"/>
      <c r="AR248" s="108"/>
      <c r="AS248" s="108"/>
      <c r="AT248" s="66" t="str">
        <f t="shared" si="302"/>
        <v>226811</v>
      </c>
      <c r="AU248" s="66">
        <v>45</v>
      </c>
      <c r="AV248" s="40">
        <v>4400</v>
      </c>
      <c r="AW248" s="40">
        <f t="shared" si="303"/>
        <v>220</v>
      </c>
    </row>
    <row r="249" spans="1:49" x14ac:dyDescent="0.3">
      <c r="A249" s="73" t="s">
        <v>1459</v>
      </c>
      <c r="B249" s="72" t="s">
        <v>754</v>
      </c>
      <c r="C249" s="71">
        <v>100</v>
      </c>
      <c r="D249" s="74">
        <v>1000</v>
      </c>
      <c r="E249" s="74">
        <v>600</v>
      </c>
      <c r="F249" s="70" t="str">
        <f t="shared" si="322"/>
        <v>1000x600x100</v>
      </c>
      <c r="G249" s="431" t="s">
        <v>766</v>
      </c>
      <c r="H249" s="442" t="s">
        <v>1657</v>
      </c>
      <c r="I249" s="67" t="s">
        <v>1</v>
      </c>
      <c r="J249" s="65" t="s">
        <v>2</v>
      </c>
      <c r="K249" s="425" t="s">
        <v>205</v>
      </c>
      <c r="L249" s="64" t="s">
        <v>2</v>
      </c>
      <c r="M249" s="63"/>
      <c r="N249" s="62">
        <v>5</v>
      </c>
      <c r="O249" s="55">
        <f t="shared" si="305"/>
        <v>3</v>
      </c>
      <c r="P249" s="54">
        <f t="shared" si="306"/>
        <v>0.3</v>
      </c>
      <c r="Q249" s="53">
        <f t="shared" si="324"/>
        <v>13.5</v>
      </c>
      <c r="R249" s="161"/>
      <c r="S249" s="59"/>
      <c r="T249" s="160"/>
      <c r="U249" s="158"/>
      <c r="V249" s="159"/>
      <c r="W249" s="158"/>
      <c r="X249" s="158"/>
      <c r="Y249" s="157"/>
      <c r="Z249" s="57">
        <v>273</v>
      </c>
      <c r="AA249" s="56" t="s">
        <v>3</v>
      </c>
      <c r="AB249" s="55">
        <f t="shared" si="372"/>
        <v>819</v>
      </c>
      <c r="AC249" s="54">
        <f t="shared" si="373"/>
        <v>81.899999999999991</v>
      </c>
      <c r="AD249" s="53">
        <f t="shared" si="374"/>
        <v>3685.5</v>
      </c>
      <c r="AE249" s="52" t="s">
        <v>1751</v>
      </c>
      <c r="AF249" s="51">
        <f t="shared" si="328"/>
        <v>1</v>
      </c>
      <c r="AG249" s="50" t="s">
        <v>1</v>
      </c>
      <c r="AH249" s="49">
        <f t="shared" si="325"/>
        <v>3</v>
      </c>
      <c r="AI249" s="48">
        <f t="shared" si="326"/>
        <v>0.3</v>
      </c>
      <c r="AJ249" s="47">
        <f t="shared" si="327"/>
        <v>13.5</v>
      </c>
      <c r="AK249" s="46" t="s">
        <v>764</v>
      </c>
      <c r="AL249" s="45"/>
      <c r="AM249" s="44">
        <f t="shared" si="307"/>
        <v>440</v>
      </c>
      <c r="AN249" s="43">
        <f t="shared" si="368"/>
        <v>528</v>
      </c>
      <c r="AO249" s="42">
        <f t="shared" si="369"/>
        <v>4400</v>
      </c>
      <c r="AP249" s="41">
        <f t="shared" si="370"/>
        <v>5280</v>
      </c>
      <c r="AQ249" s="108"/>
      <c r="AR249" s="108"/>
      <c r="AS249" s="108"/>
      <c r="AT249" s="66" t="str">
        <f t="shared" si="302"/>
        <v>39024</v>
      </c>
      <c r="AU249" s="66">
        <v>45</v>
      </c>
      <c r="AV249" s="40">
        <v>4400</v>
      </c>
      <c r="AW249" s="40">
        <f t="shared" si="303"/>
        <v>440</v>
      </c>
    </row>
    <row r="250" spans="1:49" x14ac:dyDescent="0.3">
      <c r="A250" s="73" t="s">
        <v>1459</v>
      </c>
      <c r="B250" s="72" t="s">
        <v>754</v>
      </c>
      <c r="C250" s="178">
        <v>100</v>
      </c>
      <c r="D250" s="74">
        <v>1000</v>
      </c>
      <c r="E250" s="74">
        <v>600</v>
      </c>
      <c r="F250" s="72" t="str">
        <f t="shared" si="322"/>
        <v>1000x600x100</v>
      </c>
      <c r="G250" s="431" t="s">
        <v>765</v>
      </c>
      <c r="H250" s="442" t="s">
        <v>1658</v>
      </c>
      <c r="I250" s="67" t="s">
        <v>109</v>
      </c>
      <c r="J250" s="65"/>
      <c r="K250" s="64" t="str">
        <f t="shared" ref="K250:L250" si="375">$AE250</f>
        <v>C</v>
      </c>
      <c r="L250" s="64" t="str">
        <f t="shared" si="375"/>
        <v>C</v>
      </c>
      <c r="M250" s="63"/>
      <c r="N250" s="62">
        <v>5</v>
      </c>
      <c r="O250" s="55">
        <f t="shared" si="305"/>
        <v>3</v>
      </c>
      <c r="P250" s="54">
        <f t="shared" si="306"/>
        <v>0.3</v>
      </c>
      <c r="Q250" s="53">
        <f t="shared" si="324"/>
        <v>13.5</v>
      </c>
      <c r="R250" s="177">
        <v>20</v>
      </c>
      <c r="S250" s="59">
        <v>4</v>
      </c>
      <c r="T250" s="171">
        <f>R250*N250</f>
        <v>100</v>
      </c>
      <c r="U250" s="55">
        <f>O250*R250</f>
        <v>60</v>
      </c>
      <c r="V250" s="54">
        <f>P250*R250</f>
        <v>6</v>
      </c>
      <c r="W250" s="55">
        <f>AU250*V250</f>
        <v>270</v>
      </c>
      <c r="X250" s="55" t="s">
        <v>198</v>
      </c>
      <c r="Y250" s="174">
        <f>R250/S250*N250*C250+140</f>
        <v>2640</v>
      </c>
      <c r="Z250" s="155">
        <f>AA250*R250</f>
        <v>260</v>
      </c>
      <c r="AA250" s="59">
        <v>13</v>
      </c>
      <c r="AB250" s="55">
        <f t="shared" si="372"/>
        <v>780</v>
      </c>
      <c r="AC250" s="54">
        <f t="shared" si="373"/>
        <v>78</v>
      </c>
      <c r="AD250" s="53">
        <f t="shared" si="374"/>
        <v>3510</v>
      </c>
      <c r="AE250" s="154" t="s">
        <v>134</v>
      </c>
      <c r="AF250" s="51">
        <f t="shared" si="328"/>
        <v>34</v>
      </c>
      <c r="AG250" s="169" t="s">
        <v>137</v>
      </c>
      <c r="AH250" s="49">
        <f t="shared" si="325"/>
        <v>2040</v>
      </c>
      <c r="AI250" s="48">
        <f t="shared" si="326"/>
        <v>204</v>
      </c>
      <c r="AJ250" s="47">
        <f t="shared" si="327"/>
        <v>9180</v>
      </c>
      <c r="AK250" s="46" t="s">
        <v>764</v>
      </c>
      <c r="AL250" s="45" t="s">
        <v>763</v>
      </c>
      <c r="AM250" s="44">
        <f t="shared" si="307"/>
        <v>440</v>
      </c>
      <c r="AN250" s="43">
        <f t="shared" si="368"/>
        <v>528</v>
      </c>
      <c r="AO250" s="42">
        <f t="shared" si="369"/>
        <v>4400</v>
      </c>
      <c r="AP250" s="41">
        <f t="shared" si="370"/>
        <v>5280</v>
      </c>
      <c r="AQ250" s="108"/>
      <c r="AR250" s="108"/>
      <c r="AS250" s="108"/>
      <c r="AT250" s="66" t="str">
        <f t="shared" si="302"/>
        <v>226818</v>
      </c>
      <c r="AU250" s="66">
        <v>45</v>
      </c>
      <c r="AV250" s="40">
        <v>4400</v>
      </c>
      <c r="AW250" s="40">
        <f t="shared" si="303"/>
        <v>440</v>
      </c>
    </row>
    <row r="251" spans="1:49" x14ac:dyDescent="0.3">
      <c r="A251" s="73" t="s">
        <v>1459</v>
      </c>
      <c r="B251" s="72" t="s">
        <v>754</v>
      </c>
      <c r="C251" s="71">
        <v>120</v>
      </c>
      <c r="D251" s="74">
        <v>1000</v>
      </c>
      <c r="E251" s="74">
        <v>600</v>
      </c>
      <c r="F251" s="70" t="str">
        <f t="shared" ref="F251" si="376">D251&amp;"x"&amp;E251&amp;"x"&amp;C251</f>
        <v>1000x600x120</v>
      </c>
      <c r="G251" s="432" t="s">
        <v>1732</v>
      </c>
      <c r="H251" s="442" t="s">
        <v>1729</v>
      </c>
      <c r="I251" s="67" t="s">
        <v>1</v>
      </c>
      <c r="J251" s="65" t="s">
        <v>1757</v>
      </c>
      <c r="K251" s="64" t="s">
        <v>1757</v>
      </c>
      <c r="L251" s="64" t="s">
        <v>1757</v>
      </c>
      <c r="M251" s="63" t="s">
        <v>1757</v>
      </c>
      <c r="N251" s="62">
        <v>4</v>
      </c>
      <c r="O251" s="55">
        <f t="shared" si="305"/>
        <v>2.4</v>
      </c>
      <c r="P251" s="54">
        <f t="shared" si="306"/>
        <v>0.28799999999999998</v>
      </c>
      <c r="Q251" s="53">
        <f t="shared" ref="Q251" si="377">P251*AU251</f>
        <v>12.959999999999999</v>
      </c>
      <c r="R251" s="161"/>
      <c r="S251" s="59"/>
      <c r="T251" s="160"/>
      <c r="U251" s="158"/>
      <c r="V251" s="159"/>
      <c r="W251" s="158"/>
      <c r="X251" s="158"/>
      <c r="Y251" s="157"/>
      <c r="Z251" s="57">
        <v>286</v>
      </c>
      <c r="AA251" s="56" t="s">
        <v>3</v>
      </c>
      <c r="AB251" s="55">
        <f t="shared" ref="AB251" si="378">IF($AA251="--",$Z251*O251,$AA251*U251)</f>
        <v>686.4</v>
      </c>
      <c r="AC251" s="54">
        <f t="shared" ref="AC251" si="379">IF($AA251="--",$Z251*P251,$AA251*V251)</f>
        <v>82.367999999999995</v>
      </c>
      <c r="AD251" s="53">
        <f t="shared" ref="AD251" si="380">IF($AA251="--",$Z251*Q251,$AA251*W251)</f>
        <v>3706.56</v>
      </c>
      <c r="AE251" s="154" t="s">
        <v>134</v>
      </c>
      <c r="AF251" s="51">
        <f t="shared" ref="AF251" si="381">IF(LEFT(AE251,1)="A",1,IF(AG251="пач.",IF(AE251="B",ROUNDUP(6000/Q251,0),ROUNDUP(9000/Q251,0)),IF(AE251="B",ROUNDUP(6000/W251,0),ROUNDUP(9000/W251,0))))</f>
        <v>695</v>
      </c>
      <c r="AG251" s="50" t="s">
        <v>1</v>
      </c>
      <c r="AH251" s="49">
        <f t="shared" ref="AH251" si="382">IF(AG251="пач.",AF251*O251,AF251*U251)</f>
        <v>1668</v>
      </c>
      <c r="AI251" s="48">
        <f t="shared" ref="AI251" si="383">IF(AG251="пач.",AF251*P251,AF251*V251)</f>
        <v>200.16</v>
      </c>
      <c r="AJ251" s="47">
        <f t="shared" ref="AJ251" si="384">IF(AG251="пач.",AF251*Q251,AF251*W251)</f>
        <v>9007.1999999999989</v>
      </c>
      <c r="AK251" s="46" t="s">
        <v>1735</v>
      </c>
      <c r="AL251" s="45"/>
      <c r="AM251" s="44">
        <f t="shared" si="307"/>
        <v>528</v>
      </c>
      <c r="AN251" s="43">
        <f t="shared" ref="AN251" si="385">ROUND(AM251*1.2,2)</f>
        <v>633.6</v>
      </c>
      <c r="AO251" s="42">
        <f t="shared" ref="AO251" si="386">ROUND(AV251*(1-$AP$9),2)</f>
        <v>4400</v>
      </c>
      <c r="AP251" s="41">
        <f t="shared" ref="AP251" si="387">ROUND(AO251*1.2,2)</f>
        <v>5280</v>
      </c>
      <c r="AQ251" s="108"/>
      <c r="AR251" s="108"/>
      <c r="AS251" s="108"/>
      <c r="AT251" s="66" t="str">
        <f t="shared" si="302"/>
        <v>39026</v>
      </c>
      <c r="AU251" s="66">
        <v>45</v>
      </c>
      <c r="AV251" s="40">
        <v>4400</v>
      </c>
      <c r="AW251" s="40">
        <f t="shared" si="303"/>
        <v>528</v>
      </c>
    </row>
    <row r="252" spans="1:49" x14ac:dyDescent="0.3">
      <c r="A252" s="73" t="s">
        <v>1459</v>
      </c>
      <c r="B252" s="72" t="s">
        <v>754</v>
      </c>
      <c r="C252" s="71">
        <v>130</v>
      </c>
      <c r="D252" s="74">
        <v>1000</v>
      </c>
      <c r="E252" s="74">
        <v>600</v>
      </c>
      <c r="F252" s="70" t="str">
        <f t="shared" si="322"/>
        <v>1000x600x130</v>
      </c>
      <c r="G252" s="431" t="s">
        <v>762</v>
      </c>
      <c r="H252" s="442" t="s">
        <v>761</v>
      </c>
      <c r="I252" s="67" t="s">
        <v>1</v>
      </c>
      <c r="J252" s="65" t="str">
        <f t="shared" ref="J252:M253" si="388">$AE252</f>
        <v>C</v>
      </c>
      <c r="K252" s="64" t="str">
        <f t="shared" si="388"/>
        <v>C</v>
      </c>
      <c r="L252" s="64" t="str">
        <f t="shared" si="388"/>
        <v>C</v>
      </c>
      <c r="M252" s="63" t="str">
        <f t="shared" si="388"/>
        <v>C</v>
      </c>
      <c r="N252" s="62">
        <v>4</v>
      </c>
      <c r="O252" s="55">
        <f t="shared" si="305"/>
        <v>2.4</v>
      </c>
      <c r="P252" s="54">
        <f t="shared" si="306"/>
        <v>0.312</v>
      </c>
      <c r="Q252" s="53">
        <f t="shared" si="324"/>
        <v>14.04</v>
      </c>
      <c r="R252" s="161"/>
      <c r="S252" s="59"/>
      <c r="T252" s="160"/>
      <c r="U252" s="158"/>
      <c r="V252" s="159"/>
      <c r="W252" s="158"/>
      <c r="X252" s="158"/>
      <c r="Y252" s="157"/>
      <c r="Z252" s="57">
        <v>260</v>
      </c>
      <c r="AA252" s="56" t="s">
        <v>3</v>
      </c>
      <c r="AB252" s="55">
        <f t="shared" si="372"/>
        <v>624</v>
      </c>
      <c r="AC252" s="54">
        <f t="shared" si="373"/>
        <v>81.12</v>
      </c>
      <c r="AD252" s="53">
        <f t="shared" si="374"/>
        <v>3650.3999999999996</v>
      </c>
      <c r="AE252" s="154" t="s">
        <v>134</v>
      </c>
      <c r="AF252" s="51">
        <f t="shared" si="328"/>
        <v>642</v>
      </c>
      <c r="AG252" s="50" t="s">
        <v>1</v>
      </c>
      <c r="AH252" s="49">
        <f t="shared" si="325"/>
        <v>1540.8</v>
      </c>
      <c r="AI252" s="48">
        <f t="shared" si="326"/>
        <v>200.304</v>
      </c>
      <c r="AJ252" s="47">
        <f t="shared" si="327"/>
        <v>9013.68</v>
      </c>
      <c r="AK252" s="46" t="s">
        <v>760</v>
      </c>
      <c r="AL252" s="45"/>
      <c r="AM252" s="44">
        <f t="shared" si="307"/>
        <v>572</v>
      </c>
      <c r="AN252" s="43">
        <f t="shared" si="368"/>
        <v>686.4</v>
      </c>
      <c r="AO252" s="42">
        <f t="shared" si="369"/>
        <v>4400</v>
      </c>
      <c r="AP252" s="41">
        <f t="shared" si="370"/>
        <v>5280</v>
      </c>
      <c r="AQ252" s="108"/>
      <c r="AR252" s="108"/>
      <c r="AS252" s="108"/>
      <c r="AT252" s="66" t="str">
        <f t="shared" si="302"/>
        <v>39027</v>
      </c>
      <c r="AU252" s="66">
        <v>45</v>
      </c>
      <c r="AV252" s="40">
        <v>4400</v>
      </c>
      <c r="AW252" s="40">
        <f t="shared" si="303"/>
        <v>572</v>
      </c>
    </row>
    <row r="253" spans="1:49" x14ac:dyDescent="0.3">
      <c r="A253" s="73" t="s">
        <v>1459</v>
      </c>
      <c r="B253" s="72" t="s">
        <v>754</v>
      </c>
      <c r="C253" s="71">
        <v>150</v>
      </c>
      <c r="D253" s="74">
        <v>1000</v>
      </c>
      <c r="E253" s="74">
        <v>600</v>
      </c>
      <c r="F253" s="70" t="str">
        <f t="shared" si="322"/>
        <v>1000x600x150</v>
      </c>
      <c r="G253" s="431" t="s">
        <v>759</v>
      </c>
      <c r="H253" s="442" t="s">
        <v>758</v>
      </c>
      <c r="I253" s="67" t="s">
        <v>1</v>
      </c>
      <c r="J253" s="65" t="str">
        <f t="shared" si="388"/>
        <v>C</v>
      </c>
      <c r="K253" s="64" t="str">
        <f t="shared" si="388"/>
        <v>C</v>
      </c>
      <c r="L253" s="64" t="str">
        <f t="shared" si="388"/>
        <v>C</v>
      </c>
      <c r="M253" s="63"/>
      <c r="N253" s="62">
        <v>3</v>
      </c>
      <c r="O253" s="55">
        <f t="shared" si="305"/>
        <v>1.8</v>
      </c>
      <c r="P253" s="54">
        <f t="shared" si="306"/>
        <v>0.27</v>
      </c>
      <c r="Q253" s="53">
        <f t="shared" si="324"/>
        <v>12.15</v>
      </c>
      <c r="R253" s="161"/>
      <c r="S253" s="59"/>
      <c r="T253" s="160"/>
      <c r="U253" s="158"/>
      <c r="V253" s="159"/>
      <c r="W253" s="158"/>
      <c r="X253" s="158"/>
      <c r="Y253" s="157"/>
      <c r="Z253" s="57">
        <v>286</v>
      </c>
      <c r="AA253" s="56" t="s">
        <v>3</v>
      </c>
      <c r="AB253" s="55">
        <f t="shared" si="372"/>
        <v>514.80000000000007</v>
      </c>
      <c r="AC253" s="54">
        <f t="shared" si="373"/>
        <v>77.22</v>
      </c>
      <c r="AD253" s="53">
        <f t="shared" si="374"/>
        <v>3474.9</v>
      </c>
      <c r="AE253" s="154" t="s">
        <v>134</v>
      </c>
      <c r="AF253" s="51">
        <f t="shared" si="328"/>
        <v>741</v>
      </c>
      <c r="AG253" s="50" t="s">
        <v>1</v>
      </c>
      <c r="AH253" s="49">
        <f t="shared" si="325"/>
        <v>1333.8</v>
      </c>
      <c r="AI253" s="48">
        <f t="shared" si="326"/>
        <v>200.07000000000002</v>
      </c>
      <c r="AJ253" s="47">
        <f t="shared" si="327"/>
        <v>9003.15</v>
      </c>
      <c r="AK253" s="46" t="s">
        <v>752</v>
      </c>
      <c r="AL253" s="45"/>
      <c r="AM253" s="44">
        <f t="shared" si="307"/>
        <v>660</v>
      </c>
      <c r="AN253" s="43">
        <f t="shared" si="368"/>
        <v>792</v>
      </c>
      <c r="AO253" s="42">
        <f t="shared" si="369"/>
        <v>4400</v>
      </c>
      <c r="AP253" s="41">
        <f t="shared" si="370"/>
        <v>5280</v>
      </c>
      <c r="AQ253" s="108"/>
      <c r="AR253" s="108"/>
      <c r="AS253" s="108"/>
      <c r="AT253" s="66" t="str">
        <f t="shared" si="302"/>
        <v>39029</v>
      </c>
      <c r="AU253" s="66">
        <v>45</v>
      </c>
      <c r="AV253" s="40">
        <v>4400</v>
      </c>
      <c r="AW253" s="40">
        <f t="shared" si="303"/>
        <v>660</v>
      </c>
    </row>
    <row r="254" spans="1:49" ht="15" thickBot="1" x14ac:dyDescent="0.35">
      <c r="A254" s="301" t="s">
        <v>1459</v>
      </c>
      <c r="B254" s="302" t="s">
        <v>754</v>
      </c>
      <c r="C254" s="303">
        <v>150</v>
      </c>
      <c r="D254" s="303">
        <v>1000</v>
      </c>
      <c r="E254" s="303">
        <v>600</v>
      </c>
      <c r="F254" s="302" t="str">
        <f t="shared" si="322"/>
        <v>1000x600x150</v>
      </c>
      <c r="G254" s="436" t="s">
        <v>757</v>
      </c>
      <c r="H254" s="444" t="s">
        <v>756</v>
      </c>
      <c r="I254" s="304" t="s">
        <v>1</v>
      </c>
      <c r="J254" s="228"/>
      <c r="K254" s="229"/>
      <c r="L254" s="229"/>
      <c r="M254" s="230" t="str">
        <f t="shared" ref="M254" si="389">$AE254</f>
        <v>C</v>
      </c>
      <c r="N254" s="231">
        <v>4</v>
      </c>
      <c r="O254" s="232">
        <f t="shared" si="305"/>
        <v>2.4</v>
      </c>
      <c r="P254" s="305">
        <f t="shared" si="306"/>
        <v>0.36</v>
      </c>
      <c r="Q254" s="233">
        <f t="shared" si="324"/>
        <v>16.2</v>
      </c>
      <c r="R254" s="153"/>
      <c r="S254" s="27"/>
      <c r="T254" s="152"/>
      <c r="U254" s="150"/>
      <c r="V254" s="151"/>
      <c r="W254" s="150"/>
      <c r="X254" s="150"/>
      <c r="Y254" s="149"/>
      <c r="Z254" s="25">
        <v>208</v>
      </c>
      <c r="AA254" s="24" t="s">
        <v>3</v>
      </c>
      <c r="AB254" s="23">
        <f t="shared" si="372"/>
        <v>499.2</v>
      </c>
      <c r="AC254" s="22">
        <f t="shared" si="373"/>
        <v>74.88</v>
      </c>
      <c r="AD254" s="21">
        <f t="shared" si="374"/>
        <v>3369.6</v>
      </c>
      <c r="AE254" s="148" t="s">
        <v>134</v>
      </c>
      <c r="AF254" s="19">
        <f t="shared" si="328"/>
        <v>556</v>
      </c>
      <c r="AG254" s="18" t="s">
        <v>1</v>
      </c>
      <c r="AH254" s="17">
        <f t="shared" si="325"/>
        <v>1334.3999999999999</v>
      </c>
      <c r="AI254" s="16">
        <f t="shared" si="326"/>
        <v>200.16</v>
      </c>
      <c r="AJ254" s="15">
        <f t="shared" si="327"/>
        <v>9007.1999999999989</v>
      </c>
      <c r="AK254" s="14" t="s">
        <v>755</v>
      </c>
      <c r="AL254" s="13"/>
      <c r="AM254" s="12">
        <f t="shared" si="307"/>
        <v>660</v>
      </c>
      <c r="AN254" s="11">
        <f t="shared" si="368"/>
        <v>792</v>
      </c>
      <c r="AO254" s="10">
        <f t="shared" si="369"/>
        <v>4400</v>
      </c>
      <c r="AP254" s="9">
        <f t="shared" si="370"/>
        <v>5280</v>
      </c>
      <c r="AQ254" s="108"/>
      <c r="AR254" s="108"/>
      <c r="AS254" s="108"/>
      <c r="AT254" s="66" t="str">
        <f t="shared" si="302"/>
        <v>176443</v>
      </c>
      <c r="AU254" s="66">
        <v>45</v>
      </c>
      <c r="AV254" s="40">
        <v>4400</v>
      </c>
      <c r="AW254" s="40">
        <f t="shared" si="303"/>
        <v>660</v>
      </c>
    </row>
    <row r="255" spans="1:49" ht="15" customHeight="1" x14ac:dyDescent="0.3">
      <c r="A255" s="107" t="s">
        <v>1460</v>
      </c>
      <c r="B255" s="105" t="s">
        <v>363</v>
      </c>
      <c r="C255" s="106">
        <v>60</v>
      </c>
      <c r="D255" s="106">
        <v>1000</v>
      </c>
      <c r="E255" s="106">
        <v>600</v>
      </c>
      <c r="F255" s="105" t="str">
        <f t="shared" si="322"/>
        <v>1000x600x60</v>
      </c>
      <c r="G255" s="437" t="s">
        <v>377</v>
      </c>
      <c r="H255" s="445" t="s">
        <v>376</v>
      </c>
      <c r="I255" s="102" t="s">
        <v>1</v>
      </c>
      <c r="J255" s="100"/>
      <c r="K255" s="99" t="str">
        <f t="shared" ref="K255:L261" si="390">$AE255</f>
        <v>C</v>
      </c>
      <c r="L255" s="99" t="str">
        <f t="shared" si="390"/>
        <v>C</v>
      </c>
      <c r="M255" s="98"/>
      <c r="N255" s="97">
        <v>4</v>
      </c>
      <c r="O255" s="90">
        <f t="shared" si="305"/>
        <v>2.4</v>
      </c>
      <c r="P255" s="89">
        <f t="shared" si="306"/>
        <v>0.14399999999999999</v>
      </c>
      <c r="Q255" s="88">
        <f t="shared" si="324"/>
        <v>23.183999999999997</v>
      </c>
      <c r="R255" s="167"/>
      <c r="S255" s="94"/>
      <c r="T255" s="166"/>
      <c r="U255" s="164"/>
      <c r="V255" s="165"/>
      <c r="W255" s="164"/>
      <c r="X255" s="164"/>
      <c r="Y255" s="163"/>
      <c r="Z255" s="92">
        <v>572</v>
      </c>
      <c r="AA255" s="91" t="s">
        <v>3</v>
      </c>
      <c r="AB255" s="90">
        <f t="shared" si="372"/>
        <v>1372.8</v>
      </c>
      <c r="AC255" s="89">
        <f t="shared" si="373"/>
        <v>82.367999999999995</v>
      </c>
      <c r="AD255" s="88">
        <f t="shared" si="374"/>
        <v>13261.247999999998</v>
      </c>
      <c r="AE255" s="162" t="s">
        <v>134</v>
      </c>
      <c r="AF255" s="86">
        <f t="shared" si="328"/>
        <v>389</v>
      </c>
      <c r="AG255" s="85" t="s">
        <v>1</v>
      </c>
      <c r="AH255" s="84">
        <f t="shared" si="325"/>
        <v>933.59999999999991</v>
      </c>
      <c r="AI255" s="83">
        <f t="shared" si="326"/>
        <v>56.015999999999998</v>
      </c>
      <c r="AJ255" s="82">
        <f t="shared" si="327"/>
        <v>9018.5759999999991</v>
      </c>
      <c r="AK255" s="81" t="s">
        <v>375</v>
      </c>
      <c r="AL255" s="80"/>
      <c r="AM255" s="79">
        <f t="shared" si="307"/>
        <v>781.2</v>
      </c>
      <c r="AN255" s="78">
        <f t="shared" ref="AN255:AN299" si="391">ROUND(AM255*1.2,2)</f>
        <v>937.44</v>
      </c>
      <c r="AO255" s="77">
        <f t="shared" ref="AO255:AO286" si="392">ROUND(AV255*(1-$AP$12),2)</f>
        <v>13020</v>
      </c>
      <c r="AP255" s="76">
        <f t="shared" ref="AP255:AP299" si="393">ROUND(AO255*1.2,2)</f>
        <v>15624</v>
      </c>
      <c r="AQ255" s="108"/>
      <c r="AR255" s="108"/>
      <c r="AS255" s="108"/>
      <c r="AT255" s="101" t="str">
        <f t="shared" si="302"/>
        <v>248920</v>
      </c>
      <c r="AU255" s="101">
        <v>161</v>
      </c>
      <c r="AV255" s="75">
        <v>13020</v>
      </c>
      <c r="AW255" s="75">
        <f t="shared" si="303"/>
        <v>781.2</v>
      </c>
    </row>
    <row r="256" spans="1:49" ht="15" customHeight="1" x14ac:dyDescent="0.3">
      <c r="A256" s="73" t="s">
        <v>1460</v>
      </c>
      <c r="B256" s="72" t="s">
        <v>363</v>
      </c>
      <c r="C256" s="71">
        <v>100</v>
      </c>
      <c r="D256" s="74">
        <v>1000</v>
      </c>
      <c r="E256" s="74">
        <v>600</v>
      </c>
      <c r="F256" s="70" t="str">
        <f t="shared" si="322"/>
        <v>1000x600x100</v>
      </c>
      <c r="G256" s="431" t="s">
        <v>374</v>
      </c>
      <c r="H256" s="442" t="s">
        <v>373</v>
      </c>
      <c r="I256" s="67" t="s">
        <v>1</v>
      </c>
      <c r="J256" s="65"/>
      <c r="K256" s="64" t="str">
        <f t="shared" si="390"/>
        <v>C</v>
      </c>
      <c r="L256" s="64" t="str">
        <f t="shared" si="390"/>
        <v>C</v>
      </c>
      <c r="M256" s="63"/>
      <c r="N256" s="62">
        <v>2</v>
      </c>
      <c r="O256" s="55">
        <f t="shared" si="305"/>
        <v>1.2</v>
      </c>
      <c r="P256" s="54">
        <f t="shared" si="306"/>
        <v>0.12</v>
      </c>
      <c r="Q256" s="53">
        <f t="shared" si="324"/>
        <v>17.52</v>
      </c>
      <c r="R256" s="161"/>
      <c r="S256" s="59"/>
      <c r="T256" s="160"/>
      <c r="U256" s="158"/>
      <c r="V256" s="159"/>
      <c r="W256" s="158"/>
      <c r="X256" s="158"/>
      <c r="Y256" s="157"/>
      <c r="Z256" s="57">
        <v>676</v>
      </c>
      <c r="AA256" s="56" t="s">
        <v>3</v>
      </c>
      <c r="AB256" s="55">
        <f t="shared" si="372"/>
        <v>811.19999999999993</v>
      </c>
      <c r="AC256" s="54">
        <f t="shared" si="373"/>
        <v>81.11999999999999</v>
      </c>
      <c r="AD256" s="53">
        <f t="shared" si="374"/>
        <v>11843.52</v>
      </c>
      <c r="AE256" s="421" t="s">
        <v>134</v>
      </c>
      <c r="AF256" s="51">
        <f t="shared" si="328"/>
        <v>514</v>
      </c>
      <c r="AG256" s="50" t="s">
        <v>1</v>
      </c>
      <c r="AH256" s="49">
        <f t="shared" si="325"/>
        <v>616.79999999999995</v>
      </c>
      <c r="AI256" s="48">
        <f t="shared" si="326"/>
        <v>61.68</v>
      </c>
      <c r="AJ256" s="47">
        <f t="shared" si="327"/>
        <v>9005.2800000000007</v>
      </c>
      <c r="AK256" s="348" t="s">
        <v>1400</v>
      </c>
      <c r="AL256" s="45"/>
      <c r="AM256" s="44">
        <f t="shared" si="307"/>
        <v>1194</v>
      </c>
      <c r="AN256" s="43">
        <f t="shared" si="391"/>
        <v>1432.8</v>
      </c>
      <c r="AO256" s="42">
        <f t="shared" si="392"/>
        <v>11940</v>
      </c>
      <c r="AP256" s="41">
        <f t="shared" si="393"/>
        <v>14328</v>
      </c>
      <c r="AQ256" s="108"/>
      <c r="AR256" s="108"/>
      <c r="AS256" s="108"/>
      <c r="AT256" s="66" t="str">
        <f t="shared" si="302"/>
        <v>203895</v>
      </c>
      <c r="AU256" s="66">
        <v>146</v>
      </c>
      <c r="AV256" s="40">
        <v>11940</v>
      </c>
      <c r="AW256" s="40">
        <f t="shared" si="303"/>
        <v>1194</v>
      </c>
    </row>
    <row r="257" spans="1:49" ht="15" customHeight="1" x14ac:dyDescent="0.3">
      <c r="A257" s="73" t="s">
        <v>1460</v>
      </c>
      <c r="B257" s="72" t="s">
        <v>363</v>
      </c>
      <c r="C257" s="74">
        <v>100</v>
      </c>
      <c r="D257" s="74">
        <v>1000</v>
      </c>
      <c r="E257" s="74">
        <v>600</v>
      </c>
      <c r="F257" s="72" t="str">
        <f t="shared" si="322"/>
        <v>1000x600x100</v>
      </c>
      <c r="G257" s="431" t="s">
        <v>1398</v>
      </c>
      <c r="H257" s="442" t="s">
        <v>1672</v>
      </c>
      <c r="I257" s="67" t="s">
        <v>109</v>
      </c>
      <c r="J257" s="65"/>
      <c r="K257" s="64" t="str">
        <f t="shared" si="390"/>
        <v>C</v>
      </c>
      <c r="L257" s="64" t="str">
        <f t="shared" si="390"/>
        <v>C</v>
      </c>
      <c r="M257" s="63"/>
      <c r="N257" s="62">
        <v>2</v>
      </c>
      <c r="O257" s="55">
        <f t="shared" si="305"/>
        <v>1.2</v>
      </c>
      <c r="P257" s="54">
        <f t="shared" si="306"/>
        <v>0.12</v>
      </c>
      <c r="Q257" s="53">
        <f t="shared" si="324"/>
        <v>17.52</v>
      </c>
      <c r="R257" s="57">
        <v>48</v>
      </c>
      <c r="S257" s="59">
        <v>4</v>
      </c>
      <c r="T257" s="171">
        <f>R257*N257</f>
        <v>96</v>
      </c>
      <c r="U257" s="55">
        <f>O257*R257</f>
        <v>57.599999999999994</v>
      </c>
      <c r="V257" s="54">
        <f>P257*R257</f>
        <v>5.76</v>
      </c>
      <c r="W257" s="55">
        <f>AU257*V257</f>
        <v>840.95999999999992</v>
      </c>
      <c r="X257" s="55" t="s">
        <v>198</v>
      </c>
      <c r="Y257" s="174">
        <f>R257/S257*N257*C257+140</f>
        <v>2540</v>
      </c>
      <c r="Z257" s="155">
        <f>AA257*R257</f>
        <v>624</v>
      </c>
      <c r="AA257" s="59">
        <v>13</v>
      </c>
      <c r="AB257" s="55">
        <f t="shared" si="372"/>
        <v>748.8</v>
      </c>
      <c r="AC257" s="54">
        <f t="shared" si="373"/>
        <v>74.88</v>
      </c>
      <c r="AD257" s="53">
        <f t="shared" si="374"/>
        <v>10932.48</v>
      </c>
      <c r="AE257" s="154" t="s">
        <v>134</v>
      </c>
      <c r="AF257" s="51">
        <f t="shared" si="328"/>
        <v>11</v>
      </c>
      <c r="AG257" s="169" t="s">
        <v>137</v>
      </c>
      <c r="AH257" s="49">
        <f t="shared" si="325"/>
        <v>633.59999999999991</v>
      </c>
      <c r="AI257" s="48">
        <f t="shared" si="326"/>
        <v>63.36</v>
      </c>
      <c r="AJ257" s="47">
        <f t="shared" si="327"/>
        <v>9250.56</v>
      </c>
      <c r="AK257" s="348" t="s">
        <v>1400</v>
      </c>
      <c r="AL257" s="360" t="s">
        <v>1399</v>
      </c>
      <c r="AM257" s="44">
        <f t="shared" si="307"/>
        <v>1194</v>
      </c>
      <c r="AN257" s="43">
        <f t="shared" si="391"/>
        <v>1432.8</v>
      </c>
      <c r="AO257" s="42">
        <f t="shared" si="392"/>
        <v>11940</v>
      </c>
      <c r="AP257" s="41">
        <f t="shared" si="393"/>
        <v>14328</v>
      </c>
      <c r="AQ257" s="108"/>
      <c r="AR257" s="108"/>
      <c r="AS257" s="108"/>
      <c r="AT257" s="66" t="str">
        <f t="shared" si="302"/>
        <v>275214</v>
      </c>
      <c r="AU257" s="66">
        <v>146</v>
      </c>
      <c r="AV257" s="40">
        <v>11940</v>
      </c>
      <c r="AW257" s="40">
        <f t="shared" si="303"/>
        <v>1194</v>
      </c>
    </row>
    <row r="258" spans="1:49" ht="15" customHeight="1" x14ac:dyDescent="0.3">
      <c r="A258" s="73" t="s">
        <v>1460</v>
      </c>
      <c r="B258" s="72" t="s">
        <v>363</v>
      </c>
      <c r="C258" s="74">
        <v>100</v>
      </c>
      <c r="D258" s="71">
        <v>2000</v>
      </c>
      <c r="E258" s="71">
        <v>1200</v>
      </c>
      <c r="F258" s="70" t="str">
        <f t="shared" si="322"/>
        <v>2000x1200x100</v>
      </c>
      <c r="G258" s="431" t="s">
        <v>372</v>
      </c>
      <c r="H258" s="442" t="s">
        <v>371</v>
      </c>
      <c r="I258" s="67" t="s">
        <v>107</v>
      </c>
      <c r="J258" s="65"/>
      <c r="K258" s="64" t="str">
        <f t="shared" si="390"/>
        <v>C</v>
      </c>
      <c r="L258" s="64" t="str">
        <f t="shared" si="390"/>
        <v>C</v>
      </c>
      <c r="M258" s="63"/>
      <c r="N258" s="156"/>
      <c r="O258" s="55"/>
      <c r="P258" s="54"/>
      <c r="Q258" s="53"/>
      <c r="R258" s="61" t="s">
        <v>3</v>
      </c>
      <c r="S258" s="60">
        <v>1</v>
      </c>
      <c r="T258" s="59">
        <v>24</v>
      </c>
      <c r="U258" s="55">
        <f>T258*D258*E258/1000000</f>
        <v>57.6</v>
      </c>
      <c r="V258" s="54">
        <f>U258*C258/1000</f>
        <v>5.76</v>
      </c>
      <c r="W258" s="55">
        <f>AU258*V258</f>
        <v>840.95999999999992</v>
      </c>
      <c r="X258" s="55" t="s">
        <v>198</v>
      </c>
      <c r="Y258" s="58">
        <f>T258/S258*C258+140</f>
        <v>2540</v>
      </c>
      <c r="Z258" s="155" t="s">
        <v>3</v>
      </c>
      <c r="AA258" s="59">
        <v>13</v>
      </c>
      <c r="AB258" s="55">
        <f t="shared" si="372"/>
        <v>748.80000000000007</v>
      </c>
      <c r="AC258" s="54">
        <f t="shared" si="373"/>
        <v>74.88</v>
      </c>
      <c r="AD258" s="53">
        <f t="shared" si="374"/>
        <v>10932.48</v>
      </c>
      <c r="AE258" s="154" t="s">
        <v>134</v>
      </c>
      <c r="AF258" s="51">
        <f t="shared" si="328"/>
        <v>11</v>
      </c>
      <c r="AG258" s="169" t="s">
        <v>137</v>
      </c>
      <c r="AH258" s="49">
        <f t="shared" si="325"/>
        <v>633.6</v>
      </c>
      <c r="AI258" s="48">
        <f t="shared" si="326"/>
        <v>63.36</v>
      </c>
      <c r="AJ258" s="47">
        <f t="shared" si="327"/>
        <v>9250.56</v>
      </c>
      <c r="AK258" s="46"/>
      <c r="AL258" s="45" t="s">
        <v>370</v>
      </c>
      <c r="AM258" s="44">
        <f t="shared" si="307"/>
        <v>1194</v>
      </c>
      <c r="AN258" s="43">
        <f t="shared" si="391"/>
        <v>1432.8</v>
      </c>
      <c r="AO258" s="42">
        <f t="shared" si="392"/>
        <v>11940</v>
      </c>
      <c r="AP258" s="41">
        <f t="shared" si="393"/>
        <v>14328</v>
      </c>
      <c r="AQ258" s="108"/>
      <c r="AR258" s="108"/>
      <c r="AS258" s="108"/>
      <c r="AT258" s="66" t="str">
        <f t="shared" si="302"/>
        <v>229262</v>
      </c>
      <c r="AU258" s="66">
        <v>146</v>
      </c>
      <c r="AV258" s="40">
        <v>11940</v>
      </c>
      <c r="AW258" s="40">
        <f t="shared" si="303"/>
        <v>1194</v>
      </c>
    </row>
    <row r="259" spans="1:49" ht="15" customHeight="1" x14ac:dyDescent="0.3">
      <c r="A259" s="73" t="s">
        <v>1460</v>
      </c>
      <c r="B259" s="72" t="s">
        <v>363</v>
      </c>
      <c r="C259" s="71">
        <v>120</v>
      </c>
      <c r="D259" s="71">
        <v>1000</v>
      </c>
      <c r="E259" s="71">
        <v>600</v>
      </c>
      <c r="F259" s="70" t="str">
        <f t="shared" si="322"/>
        <v>1000x600x120</v>
      </c>
      <c r="G259" s="431" t="s">
        <v>369</v>
      </c>
      <c r="H259" s="442" t="s">
        <v>368</v>
      </c>
      <c r="I259" s="67" t="s">
        <v>1</v>
      </c>
      <c r="J259" s="65"/>
      <c r="K259" s="64" t="str">
        <f t="shared" si="390"/>
        <v>C</v>
      </c>
      <c r="L259" s="64" t="str">
        <f t="shared" si="390"/>
        <v>C</v>
      </c>
      <c r="M259" s="63"/>
      <c r="N259" s="62">
        <v>2</v>
      </c>
      <c r="O259" s="55">
        <f>N259*D259*E259/1000000</f>
        <v>1.2</v>
      </c>
      <c r="P259" s="54">
        <f>O259*C259/1000</f>
        <v>0.14399999999999999</v>
      </c>
      <c r="Q259" s="53">
        <f>P259*AU259</f>
        <v>20.591999999999999</v>
      </c>
      <c r="R259" s="161"/>
      <c r="S259" s="59"/>
      <c r="T259" s="160"/>
      <c r="U259" s="158"/>
      <c r="V259" s="159"/>
      <c r="W259" s="158"/>
      <c r="X259" s="158"/>
      <c r="Y259" s="157"/>
      <c r="Z259" s="57">
        <v>572</v>
      </c>
      <c r="AA259" s="56" t="s">
        <v>3</v>
      </c>
      <c r="AB259" s="55">
        <f t="shared" si="372"/>
        <v>686.4</v>
      </c>
      <c r="AC259" s="54">
        <f t="shared" si="373"/>
        <v>82.367999999999995</v>
      </c>
      <c r="AD259" s="53">
        <f t="shared" si="374"/>
        <v>11778.624</v>
      </c>
      <c r="AE259" s="154" t="s">
        <v>134</v>
      </c>
      <c r="AF259" s="51">
        <f t="shared" si="328"/>
        <v>438</v>
      </c>
      <c r="AG259" s="50" t="s">
        <v>1</v>
      </c>
      <c r="AH259" s="49">
        <f t="shared" si="325"/>
        <v>525.6</v>
      </c>
      <c r="AI259" s="48">
        <f t="shared" si="326"/>
        <v>63.071999999999996</v>
      </c>
      <c r="AJ259" s="47">
        <f t="shared" si="327"/>
        <v>9019.2960000000003</v>
      </c>
      <c r="AK259" s="46" t="s">
        <v>367</v>
      </c>
      <c r="AL259" s="45"/>
      <c r="AM259" s="44">
        <f t="shared" si="307"/>
        <v>1418.4</v>
      </c>
      <c r="AN259" s="43">
        <f t="shared" si="391"/>
        <v>1702.08</v>
      </c>
      <c r="AO259" s="42">
        <f t="shared" si="392"/>
        <v>11820</v>
      </c>
      <c r="AP259" s="41">
        <f t="shared" si="393"/>
        <v>14184</v>
      </c>
      <c r="AQ259" s="108"/>
      <c r="AR259" s="108"/>
      <c r="AS259" s="108"/>
      <c r="AT259" s="66" t="str">
        <f t="shared" si="302"/>
        <v>203902</v>
      </c>
      <c r="AU259" s="66">
        <v>143</v>
      </c>
      <c r="AV259" s="40">
        <v>11820</v>
      </c>
      <c r="AW259" s="40">
        <f t="shared" si="303"/>
        <v>1418.4</v>
      </c>
    </row>
    <row r="260" spans="1:49" ht="15" customHeight="1" x14ac:dyDescent="0.3">
      <c r="A260" s="73" t="s">
        <v>1460</v>
      </c>
      <c r="B260" s="72" t="s">
        <v>363</v>
      </c>
      <c r="C260" s="71">
        <v>150</v>
      </c>
      <c r="D260" s="74">
        <v>1000</v>
      </c>
      <c r="E260" s="74">
        <v>600</v>
      </c>
      <c r="F260" s="70" t="str">
        <f t="shared" si="322"/>
        <v>1000x600x150</v>
      </c>
      <c r="G260" s="431" t="s">
        <v>366</v>
      </c>
      <c r="H260" s="442" t="s">
        <v>365</v>
      </c>
      <c r="I260" s="67" t="s">
        <v>1</v>
      </c>
      <c r="J260" s="65"/>
      <c r="K260" s="64"/>
      <c r="L260" s="64" t="str">
        <f t="shared" si="390"/>
        <v>C</v>
      </c>
      <c r="M260" s="63"/>
      <c r="N260" s="62">
        <v>2</v>
      </c>
      <c r="O260" s="55">
        <f>N260*D260*E260/1000000</f>
        <v>1.2</v>
      </c>
      <c r="P260" s="54">
        <f>O260*C260/1000</f>
        <v>0.18</v>
      </c>
      <c r="Q260" s="53">
        <f>P260*AU260</f>
        <v>25.38</v>
      </c>
      <c r="R260" s="161"/>
      <c r="S260" s="59"/>
      <c r="T260" s="160"/>
      <c r="U260" s="158"/>
      <c r="V260" s="159"/>
      <c r="W260" s="158"/>
      <c r="X260" s="158"/>
      <c r="Y260" s="157"/>
      <c r="Z260" s="57">
        <v>416</v>
      </c>
      <c r="AA260" s="56" t="s">
        <v>3</v>
      </c>
      <c r="AB260" s="55">
        <f t="shared" si="372"/>
        <v>499.2</v>
      </c>
      <c r="AC260" s="54">
        <f t="shared" si="373"/>
        <v>74.88</v>
      </c>
      <c r="AD260" s="53">
        <f t="shared" si="374"/>
        <v>10558.08</v>
      </c>
      <c r="AE260" s="154" t="s">
        <v>134</v>
      </c>
      <c r="AF260" s="51">
        <f t="shared" si="328"/>
        <v>355</v>
      </c>
      <c r="AG260" s="50" t="s">
        <v>1</v>
      </c>
      <c r="AH260" s="49">
        <f t="shared" si="325"/>
        <v>426</v>
      </c>
      <c r="AI260" s="48">
        <f t="shared" si="326"/>
        <v>63.9</v>
      </c>
      <c r="AJ260" s="47">
        <f t="shared" si="327"/>
        <v>9009.9</v>
      </c>
      <c r="AK260" s="46" t="s">
        <v>364</v>
      </c>
      <c r="AL260" s="45"/>
      <c r="AM260" s="44">
        <f t="shared" si="307"/>
        <v>1692</v>
      </c>
      <c r="AN260" s="43">
        <f t="shared" si="391"/>
        <v>2030.4</v>
      </c>
      <c r="AO260" s="42">
        <f t="shared" si="392"/>
        <v>11280</v>
      </c>
      <c r="AP260" s="41">
        <f t="shared" si="393"/>
        <v>13536</v>
      </c>
      <c r="AQ260" s="108"/>
      <c r="AR260" s="108"/>
      <c r="AS260" s="108"/>
      <c r="AT260" s="66" t="str">
        <f t="shared" si="302"/>
        <v>203911</v>
      </c>
      <c r="AU260" s="66">
        <v>141</v>
      </c>
      <c r="AV260" s="40">
        <v>11280</v>
      </c>
      <c r="AW260" s="40">
        <f t="shared" si="303"/>
        <v>1692</v>
      </c>
    </row>
    <row r="261" spans="1:49" ht="15" customHeight="1" x14ac:dyDescent="0.3">
      <c r="A261" s="73" t="s">
        <v>1460</v>
      </c>
      <c r="B261" s="72" t="s">
        <v>363</v>
      </c>
      <c r="C261" s="71">
        <v>200</v>
      </c>
      <c r="D261" s="74">
        <v>1000</v>
      </c>
      <c r="E261" s="74">
        <v>600</v>
      </c>
      <c r="F261" s="70" t="str">
        <f t="shared" si="322"/>
        <v>1000x600x200</v>
      </c>
      <c r="G261" s="431" t="s">
        <v>362</v>
      </c>
      <c r="H261" s="442" t="s">
        <v>361</v>
      </c>
      <c r="I261" s="67" t="s">
        <v>1</v>
      </c>
      <c r="J261" s="65"/>
      <c r="K261" s="64"/>
      <c r="L261" s="64" t="str">
        <f t="shared" si="390"/>
        <v>C</v>
      </c>
      <c r="M261" s="63"/>
      <c r="N261" s="62">
        <v>1</v>
      </c>
      <c r="O261" s="55">
        <f>N261*D261*E261/1000000</f>
        <v>0.6</v>
      </c>
      <c r="P261" s="54">
        <f>O261*C261/1000</f>
        <v>0.12</v>
      </c>
      <c r="Q261" s="53">
        <f>P261*AU261</f>
        <v>16.559999999999999</v>
      </c>
      <c r="R261" s="161"/>
      <c r="S261" s="59"/>
      <c r="T261" s="160"/>
      <c r="U261" s="158"/>
      <c r="V261" s="159"/>
      <c r="W261" s="158"/>
      <c r="X261" s="158"/>
      <c r="Y261" s="157"/>
      <c r="Z261" s="57">
        <v>676</v>
      </c>
      <c r="AA261" s="56" t="s">
        <v>3</v>
      </c>
      <c r="AB261" s="55">
        <f t="shared" si="372"/>
        <v>405.59999999999997</v>
      </c>
      <c r="AC261" s="54">
        <f t="shared" si="373"/>
        <v>81.11999999999999</v>
      </c>
      <c r="AD261" s="53">
        <f t="shared" si="374"/>
        <v>11194.56</v>
      </c>
      <c r="AE261" s="421" t="s">
        <v>134</v>
      </c>
      <c r="AF261" s="51">
        <f t="shared" si="328"/>
        <v>544</v>
      </c>
      <c r="AG261" s="50" t="s">
        <v>1</v>
      </c>
      <c r="AH261" s="49">
        <f t="shared" si="325"/>
        <v>326.39999999999998</v>
      </c>
      <c r="AI261" s="48">
        <f t="shared" si="326"/>
        <v>65.28</v>
      </c>
      <c r="AJ261" s="47">
        <f t="shared" si="327"/>
        <v>9008.64</v>
      </c>
      <c r="AK261" s="46" t="s">
        <v>360</v>
      </c>
      <c r="AL261" s="45"/>
      <c r="AM261" s="44">
        <f t="shared" si="307"/>
        <v>2144</v>
      </c>
      <c r="AN261" s="43">
        <f t="shared" si="391"/>
        <v>2572.8000000000002</v>
      </c>
      <c r="AO261" s="42">
        <f t="shared" si="392"/>
        <v>10720</v>
      </c>
      <c r="AP261" s="41">
        <f t="shared" si="393"/>
        <v>12864</v>
      </c>
      <c r="AQ261" s="108"/>
      <c r="AR261" s="108"/>
      <c r="AS261" s="108"/>
      <c r="AT261" s="66" t="str">
        <f t="shared" ref="AT261:AT323" si="394">G261</f>
        <v>205881</v>
      </c>
      <c r="AU261" s="66">
        <v>138</v>
      </c>
      <c r="AV261" s="40">
        <v>10720</v>
      </c>
      <c r="AW261" s="40">
        <f t="shared" ref="AW261:AW323" si="395">AM261</f>
        <v>2144</v>
      </c>
    </row>
    <row r="262" spans="1:49" ht="15" customHeight="1" x14ac:dyDescent="0.3">
      <c r="A262" s="73" t="s">
        <v>1460</v>
      </c>
      <c r="B262" s="70" t="s">
        <v>338</v>
      </c>
      <c r="C262" s="71">
        <v>60</v>
      </c>
      <c r="D262" s="71">
        <v>1000</v>
      </c>
      <c r="E262" s="71">
        <v>600</v>
      </c>
      <c r="F262" s="70" t="str">
        <f t="shared" si="322"/>
        <v>1000x600x60</v>
      </c>
      <c r="G262" s="431" t="s">
        <v>359</v>
      </c>
      <c r="H262" s="442" t="s">
        <v>358</v>
      </c>
      <c r="I262" s="67" t="s">
        <v>1</v>
      </c>
      <c r="J262" s="65"/>
      <c r="K262" s="64" t="str">
        <f t="shared" ref="K262:L262" si="396">$AE262</f>
        <v>C</v>
      </c>
      <c r="L262" s="64" t="str">
        <f t="shared" si="396"/>
        <v>C</v>
      </c>
      <c r="M262" s="63"/>
      <c r="N262" s="62">
        <v>4</v>
      </c>
      <c r="O262" s="55">
        <f>N262*D262*E262/1000000</f>
        <v>2.4</v>
      </c>
      <c r="P262" s="54">
        <f>O262*C262/1000</f>
        <v>0.14399999999999999</v>
      </c>
      <c r="Q262" s="53">
        <f>P262*AU262</f>
        <v>20.303999999999998</v>
      </c>
      <c r="R262" s="161"/>
      <c r="S262" s="59"/>
      <c r="T262" s="160"/>
      <c r="U262" s="158"/>
      <c r="V262" s="159"/>
      <c r="W262" s="158"/>
      <c r="X262" s="158"/>
      <c r="Y262" s="157"/>
      <c r="Z262" s="57">
        <v>572</v>
      </c>
      <c r="AA262" s="56" t="s">
        <v>3</v>
      </c>
      <c r="AB262" s="55">
        <f t="shared" si="372"/>
        <v>1372.8</v>
      </c>
      <c r="AC262" s="54">
        <f t="shared" si="373"/>
        <v>82.367999999999995</v>
      </c>
      <c r="AD262" s="53">
        <f t="shared" si="374"/>
        <v>11613.887999999999</v>
      </c>
      <c r="AE262" s="421" t="s">
        <v>134</v>
      </c>
      <c r="AF262" s="51">
        <f t="shared" si="328"/>
        <v>444</v>
      </c>
      <c r="AG262" s="50" t="s">
        <v>1</v>
      </c>
      <c r="AH262" s="49">
        <f t="shared" si="325"/>
        <v>1065.5999999999999</v>
      </c>
      <c r="AI262" s="48">
        <f t="shared" si="326"/>
        <v>63.935999999999993</v>
      </c>
      <c r="AJ262" s="47">
        <f t="shared" si="327"/>
        <v>9014.9759999999987</v>
      </c>
      <c r="AK262" s="46" t="s">
        <v>357</v>
      </c>
      <c r="AL262" s="45"/>
      <c r="AM262" s="44">
        <f t="shared" si="307"/>
        <v>698.4</v>
      </c>
      <c r="AN262" s="43">
        <f t="shared" si="391"/>
        <v>838.08</v>
      </c>
      <c r="AO262" s="42">
        <f t="shared" si="392"/>
        <v>11640</v>
      </c>
      <c r="AP262" s="41">
        <f t="shared" si="393"/>
        <v>13968</v>
      </c>
      <c r="AQ262" s="108"/>
      <c r="AR262" s="108"/>
      <c r="AS262" s="108"/>
      <c r="AT262" s="66" t="str">
        <f t="shared" si="394"/>
        <v>205341</v>
      </c>
      <c r="AU262" s="66">
        <v>141</v>
      </c>
      <c r="AV262" s="40">
        <v>11640</v>
      </c>
      <c r="AW262" s="40">
        <f t="shared" si="395"/>
        <v>698.4</v>
      </c>
    </row>
    <row r="263" spans="1:49" ht="15" customHeight="1" x14ac:dyDescent="0.3">
      <c r="A263" s="73" t="s">
        <v>1460</v>
      </c>
      <c r="B263" s="72" t="s">
        <v>338</v>
      </c>
      <c r="C263" s="71">
        <v>100</v>
      </c>
      <c r="D263" s="74">
        <v>1000</v>
      </c>
      <c r="E263" s="74">
        <v>600</v>
      </c>
      <c r="F263" s="70" t="str">
        <f t="shared" si="322"/>
        <v>1000x600x100</v>
      </c>
      <c r="G263" s="431" t="s">
        <v>356</v>
      </c>
      <c r="H263" s="442" t="s">
        <v>355</v>
      </c>
      <c r="I263" s="67" t="s">
        <v>1</v>
      </c>
      <c r="J263" s="65" t="str">
        <f t="shared" ref="J263:M268" si="397">$AE263</f>
        <v>B</v>
      </c>
      <c r="K263" s="64" t="str">
        <f t="shared" si="397"/>
        <v>B</v>
      </c>
      <c r="L263" s="64" t="str">
        <f t="shared" si="397"/>
        <v>B</v>
      </c>
      <c r="M263" s="63" t="str">
        <f t="shared" si="397"/>
        <v>B</v>
      </c>
      <c r="N263" s="62">
        <v>3</v>
      </c>
      <c r="O263" s="55">
        <f>N263*D263*E263/1000000</f>
        <v>1.8</v>
      </c>
      <c r="P263" s="54">
        <f>O263*C263/1000</f>
        <v>0.18</v>
      </c>
      <c r="Q263" s="53">
        <f>P263*AU263</f>
        <v>23.04</v>
      </c>
      <c r="R263" s="161"/>
      <c r="S263" s="59"/>
      <c r="T263" s="160"/>
      <c r="U263" s="158"/>
      <c r="V263" s="159"/>
      <c r="W263" s="158"/>
      <c r="X263" s="158"/>
      <c r="Y263" s="157"/>
      <c r="Z263" s="57">
        <v>416</v>
      </c>
      <c r="AA263" s="56" t="s">
        <v>3</v>
      </c>
      <c r="AB263" s="55">
        <f t="shared" si="372"/>
        <v>748.80000000000007</v>
      </c>
      <c r="AC263" s="54">
        <f t="shared" si="373"/>
        <v>74.88</v>
      </c>
      <c r="AD263" s="53">
        <f t="shared" si="374"/>
        <v>9584.64</v>
      </c>
      <c r="AE263" s="406" t="s">
        <v>205</v>
      </c>
      <c r="AF263" s="51">
        <f t="shared" si="328"/>
        <v>261</v>
      </c>
      <c r="AG263" s="50" t="s">
        <v>1</v>
      </c>
      <c r="AH263" s="49">
        <f t="shared" si="325"/>
        <v>469.8</v>
      </c>
      <c r="AI263" s="48">
        <f t="shared" si="326"/>
        <v>46.98</v>
      </c>
      <c r="AJ263" s="47">
        <f t="shared" si="327"/>
        <v>6013.44</v>
      </c>
      <c r="AK263" s="46" t="s">
        <v>354</v>
      </c>
      <c r="AL263" s="45"/>
      <c r="AM263" s="44">
        <f t="shared" ref="AM263:AM325" si="398">ROUND(AO263*C263/1000,2)</f>
        <v>1056</v>
      </c>
      <c r="AN263" s="43">
        <f t="shared" si="391"/>
        <v>1267.2</v>
      </c>
      <c r="AO263" s="42">
        <f t="shared" si="392"/>
        <v>10560</v>
      </c>
      <c r="AP263" s="41">
        <f t="shared" si="393"/>
        <v>12672</v>
      </c>
      <c r="AQ263" s="108"/>
      <c r="AR263" s="108"/>
      <c r="AS263" s="108"/>
      <c r="AT263" s="66" t="str">
        <f t="shared" si="394"/>
        <v>203315</v>
      </c>
      <c r="AU263" s="66">
        <v>128</v>
      </c>
      <c r="AV263" s="40">
        <v>10560</v>
      </c>
      <c r="AW263" s="40">
        <f t="shared" si="395"/>
        <v>1056</v>
      </c>
    </row>
    <row r="264" spans="1:49" ht="15" customHeight="1" x14ac:dyDescent="0.3">
      <c r="A264" s="73" t="s">
        <v>1460</v>
      </c>
      <c r="B264" s="72" t="s">
        <v>338</v>
      </c>
      <c r="C264" s="74">
        <v>100</v>
      </c>
      <c r="D264" s="71">
        <v>2000</v>
      </c>
      <c r="E264" s="71">
        <v>1200</v>
      </c>
      <c r="F264" s="70" t="str">
        <f t="shared" si="322"/>
        <v>2000x1200x100</v>
      </c>
      <c r="G264" s="431" t="s">
        <v>353</v>
      </c>
      <c r="H264" s="442" t="s">
        <v>352</v>
      </c>
      <c r="I264" s="67" t="s">
        <v>107</v>
      </c>
      <c r="J264" s="65" t="str">
        <f t="shared" si="397"/>
        <v>C</v>
      </c>
      <c r="K264" s="64" t="str">
        <f t="shared" si="397"/>
        <v>C</v>
      </c>
      <c r="L264" s="64" t="str">
        <f t="shared" si="397"/>
        <v>C</v>
      </c>
      <c r="M264" s="63"/>
      <c r="N264" s="156"/>
      <c r="O264" s="55"/>
      <c r="P264" s="54"/>
      <c r="Q264" s="53"/>
      <c r="R264" s="61" t="s">
        <v>3</v>
      </c>
      <c r="S264" s="60">
        <v>1</v>
      </c>
      <c r="T264" s="59">
        <v>24</v>
      </c>
      <c r="U264" s="55">
        <f>T264*D264*E264/1000000</f>
        <v>57.6</v>
      </c>
      <c r="V264" s="54">
        <f>U264*C264/1000</f>
        <v>5.76</v>
      </c>
      <c r="W264" s="55">
        <f>AU264*V264</f>
        <v>737.28</v>
      </c>
      <c r="X264" s="55" t="s">
        <v>198</v>
      </c>
      <c r="Y264" s="58">
        <f>T264/S264*C264+140</f>
        <v>2540</v>
      </c>
      <c r="Z264" s="155" t="s">
        <v>3</v>
      </c>
      <c r="AA264" s="59">
        <v>13</v>
      </c>
      <c r="AB264" s="55">
        <f t="shared" si="372"/>
        <v>748.80000000000007</v>
      </c>
      <c r="AC264" s="54">
        <f t="shared" si="373"/>
        <v>74.88</v>
      </c>
      <c r="AD264" s="53">
        <f t="shared" si="374"/>
        <v>9584.64</v>
      </c>
      <c r="AE264" s="154" t="s">
        <v>134</v>
      </c>
      <c r="AF264" s="51">
        <f t="shared" si="328"/>
        <v>13</v>
      </c>
      <c r="AG264" s="169" t="s">
        <v>137</v>
      </c>
      <c r="AH264" s="49">
        <f t="shared" si="325"/>
        <v>748.80000000000007</v>
      </c>
      <c r="AI264" s="48">
        <f t="shared" si="326"/>
        <v>74.88</v>
      </c>
      <c r="AJ264" s="47">
        <f t="shared" si="327"/>
        <v>9584.64</v>
      </c>
      <c r="AK264" s="46"/>
      <c r="AL264" s="45" t="s">
        <v>351</v>
      </c>
      <c r="AM264" s="44">
        <f t="shared" si="398"/>
        <v>1056</v>
      </c>
      <c r="AN264" s="43">
        <f t="shared" si="391"/>
        <v>1267.2</v>
      </c>
      <c r="AO264" s="42">
        <f t="shared" si="392"/>
        <v>10560</v>
      </c>
      <c r="AP264" s="41">
        <f t="shared" si="393"/>
        <v>12672</v>
      </c>
      <c r="AQ264" s="108"/>
      <c r="AR264" s="108"/>
      <c r="AS264" s="108"/>
      <c r="AT264" s="66" t="str">
        <f t="shared" si="394"/>
        <v>241313</v>
      </c>
      <c r="AU264" s="66">
        <v>128</v>
      </c>
      <c r="AV264" s="40">
        <v>10560</v>
      </c>
      <c r="AW264" s="40">
        <f t="shared" si="395"/>
        <v>1056</v>
      </c>
    </row>
    <row r="265" spans="1:49" ht="15" customHeight="1" x14ac:dyDescent="0.3">
      <c r="A265" s="73" t="s">
        <v>1460</v>
      </c>
      <c r="B265" s="72" t="s">
        <v>338</v>
      </c>
      <c r="C265" s="71">
        <v>120</v>
      </c>
      <c r="D265" s="71">
        <v>1000</v>
      </c>
      <c r="E265" s="71">
        <v>600</v>
      </c>
      <c r="F265" s="70" t="str">
        <f t="shared" si="322"/>
        <v>1000x600x120</v>
      </c>
      <c r="G265" s="431" t="s">
        <v>350</v>
      </c>
      <c r="H265" s="442" t="s">
        <v>349</v>
      </c>
      <c r="I265" s="67" t="s">
        <v>1</v>
      </c>
      <c r="J265" s="65" t="str">
        <f t="shared" si="397"/>
        <v>C</v>
      </c>
      <c r="K265" s="64" t="str">
        <f t="shared" si="397"/>
        <v>C</v>
      </c>
      <c r="L265" s="64" t="str">
        <f t="shared" si="397"/>
        <v>C</v>
      </c>
      <c r="M265" s="63" t="str">
        <f t="shared" ref="M265" si="399">$AE265</f>
        <v>C</v>
      </c>
      <c r="N265" s="62">
        <v>2</v>
      </c>
      <c r="O265" s="55">
        <f>N265*D265*E265/1000000</f>
        <v>1.2</v>
      </c>
      <c r="P265" s="54">
        <f>O265*C265/1000</f>
        <v>0.14399999999999999</v>
      </c>
      <c r="Q265" s="53">
        <f>P265*AU265</f>
        <v>18.143999999999998</v>
      </c>
      <c r="R265" s="161"/>
      <c r="S265" s="59"/>
      <c r="T265" s="160"/>
      <c r="U265" s="158"/>
      <c r="V265" s="159"/>
      <c r="W265" s="158"/>
      <c r="X265" s="158"/>
      <c r="Y265" s="157"/>
      <c r="Z265" s="57">
        <v>572</v>
      </c>
      <c r="AA265" s="56" t="s">
        <v>3</v>
      </c>
      <c r="AB265" s="55">
        <f t="shared" si="372"/>
        <v>686.4</v>
      </c>
      <c r="AC265" s="54">
        <f t="shared" si="373"/>
        <v>82.367999999999995</v>
      </c>
      <c r="AD265" s="53">
        <f t="shared" si="374"/>
        <v>10378.367999999999</v>
      </c>
      <c r="AE265" s="154" t="s">
        <v>134</v>
      </c>
      <c r="AF265" s="51">
        <f t="shared" si="328"/>
        <v>497</v>
      </c>
      <c r="AG265" s="50" t="s">
        <v>1</v>
      </c>
      <c r="AH265" s="49">
        <f t="shared" si="325"/>
        <v>596.4</v>
      </c>
      <c r="AI265" s="48">
        <f t="shared" si="326"/>
        <v>71.567999999999998</v>
      </c>
      <c r="AJ265" s="47">
        <f t="shared" si="327"/>
        <v>9017.5679999999993</v>
      </c>
      <c r="AK265" s="46" t="s">
        <v>348</v>
      </c>
      <c r="AL265" s="45"/>
      <c r="AM265" s="44">
        <f t="shared" si="398"/>
        <v>1236</v>
      </c>
      <c r="AN265" s="43">
        <f t="shared" si="391"/>
        <v>1483.2</v>
      </c>
      <c r="AO265" s="42">
        <f t="shared" si="392"/>
        <v>10300</v>
      </c>
      <c r="AP265" s="41">
        <f t="shared" si="393"/>
        <v>12360</v>
      </c>
      <c r="AQ265" s="108"/>
      <c r="AR265" s="108"/>
      <c r="AS265" s="108"/>
      <c r="AT265" s="66" t="str">
        <f t="shared" si="394"/>
        <v>203342</v>
      </c>
      <c r="AU265" s="66">
        <v>126</v>
      </c>
      <c r="AV265" s="40">
        <v>10300</v>
      </c>
      <c r="AW265" s="40">
        <f t="shared" si="395"/>
        <v>1236</v>
      </c>
    </row>
    <row r="266" spans="1:49" ht="15" customHeight="1" x14ac:dyDescent="0.3">
      <c r="A266" s="73" t="s">
        <v>1460</v>
      </c>
      <c r="B266" s="72" t="s">
        <v>338</v>
      </c>
      <c r="C266" s="74">
        <v>120</v>
      </c>
      <c r="D266" s="71">
        <v>2000</v>
      </c>
      <c r="E266" s="71">
        <v>1200</v>
      </c>
      <c r="F266" s="70" t="str">
        <f t="shared" si="322"/>
        <v>2000x1200x120</v>
      </c>
      <c r="G266" s="431" t="s">
        <v>1306</v>
      </c>
      <c r="H266" s="442" t="s">
        <v>1307</v>
      </c>
      <c r="I266" s="67" t="s">
        <v>107</v>
      </c>
      <c r="J266" s="65" t="str">
        <f t="shared" si="397"/>
        <v>C</v>
      </c>
      <c r="K266" s="64" t="str">
        <f t="shared" si="397"/>
        <v>C</v>
      </c>
      <c r="L266" s="64" t="str">
        <f t="shared" si="397"/>
        <v>C</v>
      </c>
      <c r="M266" s="63"/>
      <c r="N266" s="156"/>
      <c r="O266" s="55"/>
      <c r="P266" s="54"/>
      <c r="Q266" s="53"/>
      <c r="R266" s="61" t="s">
        <v>3</v>
      </c>
      <c r="S266" s="60">
        <v>1</v>
      </c>
      <c r="T266" s="59">
        <v>20</v>
      </c>
      <c r="U266" s="55">
        <f>T266*D266*E266/1000000</f>
        <v>48</v>
      </c>
      <c r="V266" s="54">
        <f>U266*C266/1000</f>
        <v>5.76</v>
      </c>
      <c r="W266" s="55">
        <f>AU266*V266</f>
        <v>725.76</v>
      </c>
      <c r="X266" s="55" t="s">
        <v>198</v>
      </c>
      <c r="Y266" s="58">
        <f>T266/S266*C266+140</f>
        <v>2540</v>
      </c>
      <c r="Z266" s="155" t="s">
        <v>3</v>
      </c>
      <c r="AA266" s="59">
        <v>13</v>
      </c>
      <c r="AB266" s="55">
        <f t="shared" si="372"/>
        <v>624</v>
      </c>
      <c r="AC266" s="54">
        <f t="shared" si="373"/>
        <v>74.88</v>
      </c>
      <c r="AD266" s="53">
        <f t="shared" si="374"/>
        <v>9434.8799999999992</v>
      </c>
      <c r="AE266" s="154" t="s">
        <v>134</v>
      </c>
      <c r="AF266" s="51">
        <f t="shared" si="328"/>
        <v>13</v>
      </c>
      <c r="AG266" s="169" t="s">
        <v>137</v>
      </c>
      <c r="AH266" s="49">
        <f t="shared" si="325"/>
        <v>624</v>
      </c>
      <c r="AI266" s="48">
        <f t="shared" si="326"/>
        <v>74.88</v>
      </c>
      <c r="AJ266" s="47">
        <f t="shared" si="327"/>
        <v>9434.8799999999992</v>
      </c>
      <c r="AK266" s="46"/>
      <c r="AL266" s="45" t="s">
        <v>1308</v>
      </c>
      <c r="AM266" s="44">
        <f t="shared" si="398"/>
        <v>1236</v>
      </c>
      <c r="AN266" s="43">
        <f t="shared" si="391"/>
        <v>1483.2</v>
      </c>
      <c r="AO266" s="42">
        <f t="shared" si="392"/>
        <v>10300</v>
      </c>
      <c r="AP266" s="41">
        <f t="shared" si="393"/>
        <v>12360</v>
      </c>
      <c r="AQ266" s="108"/>
      <c r="AR266" s="108"/>
      <c r="AS266" s="108"/>
      <c r="AT266" s="66" t="str">
        <f t="shared" si="394"/>
        <v>273814</v>
      </c>
      <c r="AU266" s="66">
        <v>126</v>
      </c>
      <c r="AV266" s="40">
        <v>10300</v>
      </c>
      <c r="AW266" s="40">
        <f t="shared" si="395"/>
        <v>1236</v>
      </c>
    </row>
    <row r="267" spans="1:49" ht="15" customHeight="1" x14ac:dyDescent="0.3">
      <c r="A267" s="73" t="s">
        <v>1460</v>
      </c>
      <c r="B267" s="72" t="s">
        <v>338</v>
      </c>
      <c r="C267" s="71">
        <v>150</v>
      </c>
      <c r="D267" s="71">
        <v>1000</v>
      </c>
      <c r="E267" s="71">
        <v>600</v>
      </c>
      <c r="F267" s="70" t="str">
        <f t="shared" si="322"/>
        <v>1000x600x150</v>
      </c>
      <c r="G267" s="431" t="s">
        <v>347</v>
      </c>
      <c r="H267" s="442" t="s">
        <v>346</v>
      </c>
      <c r="I267" s="67" t="s">
        <v>1</v>
      </c>
      <c r="J267" s="65" t="str">
        <f t="shared" si="397"/>
        <v>B</v>
      </c>
      <c r="K267" s="64" t="str">
        <f t="shared" si="397"/>
        <v>B</v>
      </c>
      <c r="L267" s="64" t="str">
        <f t="shared" si="397"/>
        <v>B</v>
      </c>
      <c r="M267" s="63" t="str">
        <f t="shared" ref="M267" si="400">$AE267</f>
        <v>B</v>
      </c>
      <c r="N267" s="62">
        <v>2</v>
      </c>
      <c r="O267" s="55">
        <f>N267*D267*E267/1000000</f>
        <v>1.2</v>
      </c>
      <c r="P267" s="54">
        <f>O267*C267/1000</f>
        <v>0.18</v>
      </c>
      <c r="Q267" s="53">
        <f>P267*AU267</f>
        <v>22.32</v>
      </c>
      <c r="R267" s="161"/>
      <c r="S267" s="59"/>
      <c r="T267" s="160"/>
      <c r="U267" s="158"/>
      <c r="V267" s="159"/>
      <c r="W267" s="158"/>
      <c r="X267" s="158"/>
      <c r="Y267" s="157"/>
      <c r="Z267" s="57">
        <v>416</v>
      </c>
      <c r="AA267" s="56" t="s">
        <v>3</v>
      </c>
      <c r="AB267" s="55">
        <f t="shared" si="372"/>
        <v>499.2</v>
      </c>
      <c r="AC267" s="54">
        <f t="shared" si="373"/>
        <v>74.88</v>
      </c>
      <c r="AD267" s="53">
        <f t="shared" si="374"/>
        <v>9285.1200000000008</v>
      </c>
      <c r="AE267" s="406" t="s">
        <v>205</v>
      </c>
      <c r="AF267" s="51">
        <f t="shared" si="328"/>
        <v>269</v>
      </c>
      <c r="AG267" s="50" t="s">
        <v>1</v>
      </c>
      <c r="AH267" s="49">
        <f t="shared" si="325"/>
        <v>322.8</v>
      </c>
      <c r="AI267" s="48">
        <f t="shared" si="326"/>
        <v>48.42</v>
      </c>
      <c r="AJ267" s="47">
        <f t="shared" si="327"/>
        <v>6004.08</v>
      </c>
      <c r="AK267" s="46" t="s">
        <v>345</v>
      </c>
      <c r="AL267" s="45"/>
      <c r="AM267" s="44">
        <f t="shared" si="398"/>
        <v>1485</v>
      </c>
      <c r="AN267" s="43">
        <f t="shared" si="391"/>
        <v>1782</v>
      </c>
      <c r="AO267" s="42">
        <f t="shared" si="392"/>
        <v>9900</v>
      </c>
      <c r="AP267" s="41">
        <f t="shared" si="393"/>
        <v>11880</v>
      </c>
      <c r="AQ267" s="108"/>
      <c r="AR267" s="108"/>
      <c r="AS267" s="108"/>
      <c r="AT267" s="66" t="str">
        <f t="shared" si="394"/>
        <v>203400</v>
      </c>
      <c r="AU267" s="66">
        <v>124</v>
      </c>
      <c r="AV267" s="40">
        <v>9900</v>
      </c>
      <c r="AW267" s="40">
        <f t="shared" si="395"/>
        <v>1485</v>
      </c>
    </row>
    <row r="268" spans="1:49" ht="15" customHeight="1" x14ac:dyDescent="0.3">
      <c r="A268" s="73" t="s">
        <v>1460</v>
      </c>
      <c r="B268" s="72" t="s">
        <v>338</v>
      </c>
      <c r="C268" s="74">
        <v>150</v>
      </c>
      <c r="D268" s="71">
        <v>2000</v>
      </c>
      <c r="E268" s="71">
        <v>1200</v>
      </c>
      <c r="F268" s="70" t="str">
        <f t="shared" si="322"/>
        <v>2000x1200x150</v>
      </c>
      <c r="G268" s="431" t="s">
        <v>344</v>
      </c>
      <c r="H268" s="442" t="s">
        <v>343</v>
      </c>
      <c r="I268" s="67" t="s">
        <v>107</v>
      </c>
      <c r="J268" s="65" t="str">
        <f t="shared" si="397"/>
        <v>C</v>
      </c>
      <c r="K268" s="64" t="str">
        <f t="shared" si="397"/>
        <v>C</v>
      </c>
      <c r="L268" s="64" t="str">
        <f t="shared" si="397"/>
        <v>C</v>
      </c>
      <c r="M268" s="63"/>
      <c r="N268" s="156"/>
      <c r="O268" s="55"/>
      <c r="P268" s="54"/>
      <c r="Q268" s="53"/>
      <c r="R268" s="61" t="s">
        <v>3</v>
      </c>
      <c r="S268" s="60">
        <v>1</v>
      </c>
      <c r="T268" s="59">
        <v>16</v>
      </c>
      <c r="U268" s="55">
        <f>T268*D268*E268/1000000</f>
        <v>38.4</v>
      </c>
      <c r="V268" s="54">
        <f>U268*C268/1000</f>
        <v>5.76</v>
      </c>
      <c r="W268" s="55">
        <f>AU268*V268</f>
        <v>714.24</v>
      </c>
      <c r="X268" s="55" t="s">
        <v>198</v>
      </c>
      <c r="Y268" s="58">
        <f>T268/S268*C268+140</f>
        <v>2540</v>
      </c>
      <c r="Z268" s="155" t="s">
        <v>3</v>
      </c>
      <c r="AA268" s="59">
        <v>13</v>
      </c>
      <c r="AB268" s="55">
        <f t="shared" si="372"/>
        <v>499.2</v>
      </c>
      <c r="AC268" s="54">
        <f t="shared" si="373"/>
        <v>74.88</v>
      </c>
      <c r="AD268" s="53">
        <f t="shared" si="374"/>
        <v>9285.1200000000008</v>
      </c>
      <c r="AE268" s="154" t="s">
        <v>134</v>
      </c>
      <c r="AF268" s="51">
        <f t="shared" si="328"/>
        <v>13</v>
      </c>
      <c r="AG268" s="169" t="s">
        <v>137</v>
      </c>
      <c r="AH268" s="49">
        <f t="shared" si="325"/>
        <v>499.2</v>
      </c>
      <c r="AI268" s="48">
        <f t="shared" si="326"/>
        <v>74.88</v>
      </c>
      <c r="AJ268" s="47">
        <f t="shared" si="327"/>
        <v>9285.1200000000008</v>
      </c>
      <c r="AK268" s="46"/>
      <c r="AL268" s="45" t="s">
        <v>342</v>
      </c>
      <c r="AM268" s="44">
        <f t="shared" si="398"/>
        <v>1485</v>
      </c>
      <c r="AN268" s="43">
        <f t="shared" si="391"/>
        <v>1782</v>
      </c>
      <c r="AO268" s="42">
        <f t="shared" si="392"/>
        <v>9900</v>
      </c>
      <c r="AP268" s="41">
        <f t="shared" si="393"/>
        <v>11880</v>
      </c>
      <c r="AQ268" s="108"/>
      <c r="AR268" s="108"/>
      <c r="AS268" s="108"/>
      <c r="AT268" s="66" t="str">
        <f t="shared" si="394"/>
        <v>221248</v>
      </c>
      <c r="AU268" s="66">
        <v>124</v>
      </c>
      <c r="AV268" s="40">
        <v>9900</v>
      </c>
      <c r="AW268" s="40">
        <f t="shared" si="395"/>
        <v>1485</v>
      </c>
    </row>
    <row r="269" spans="1:49" ht="15" customHeight="1" x14ac:dyDescent="0.3">
      <c r="A269" s="73" t="s">
        <v>1460</v>
      </c>
      <c r="B269" s="72" t="s">
        <v>338</v>
      </c>
      <c r="C269" s="71">
        <v>180</v>
      </c>
      <c r="D269" s="71">
        <v>1000</v>
      </c>
      <c r="E269" s="71">
        <v>600</v>
      </c>
      <c r="F269" s="70" t="str">
        <f t="shared" si="322"/>
        <v>1000x600x180</v>
      </c>
      <c r="G269" s="431" t="s">
        <v>341</v>
      </c>
      <c r="H269" s="442" t="s">
        <v>340</v>
      </c>
      <c r="I269" s="67" t="s">
        <v>1</v>
      </c>
      <c r="J269" s="65" t="str">
        <f t="shared" ref="J269" si="401">$AE269</f>
        <v>C</v>
      </c>
      <c r="K269" s="64"/>
      <c r="L269" s="64" t="str">
        <f t="shared" ref="L269:M271" si="402">$AE269</f>
        <v>C</v>
      </c>
      <c r="M269" s="63" t="str">
        <f t="shared" si="402"/>
        <v>C</v>
      </c>
      <c r="N269" s="62">
        <v>2</v>
      </c>
      <c r="O269" s="55">
        <f>N269*D269*E269/1000000</f>
        <v>1.2</v>
      </c>
      <c r="P269" s="54">
        <f>O269*C269/1000</f>
        <v>0.216</v>
      </c>
      <c r="Q269" s="53">
        <f>P269*AU269</f>
        <v>26.352</v>
      </c>
      <c r="R269" s="161"/>
      <c r="S269" s="59"/>
      <c r="T269" s="160"/>
      <c r="U269" s="158"/>
      <c r="V269" s="159"/>
      <c r="W269" s="158"/>
      <c r="X269" s="158"/>
      <c r="Y269" s="157"/>
      <c r="Z269" s="57">
        <v>364</v>
      </c>
      <c r="AA269" s="56" t="s">
        <v>3</v>
      </c>
      <c r="AB269" s="55">
        <f t="shared" si="372"/>
        <v>436.8</v>
      </c>
      <c r="AC269" s="54">
        <f t="shared" si="373"/>
        <v>78.623999999999995</v>
      </c>
      <c r="AD269" s="53">
        <f t="shared" si="374"/>
        <v>9592.1280000000006</v>
      </c>
      <c r="AE269" s="154" t="s">
        <v>134</v>
      </c>
      <c r="AF269" s="51">
        <f t="shared" si="328"/>
        <v>342</v>
      </c>
      <c r="AG269" s="50" t="s">
        <v>1</v>
      </c>
      <c r="AH269" s="49">
        <f t="shared" si="325"/>
        <v>410.4</v>
      </c>
      <c r="AI269" s="48">
        <f t="shared" si="326"/>
        <v>73.872</v>
      </c>
      <c r="AJ269" s="47">
        <f t="shared" si="327"/>
        <v>9012.384</v>
      </c>
      <c r="AK269" s="46" t="s">
        <v>339</v>
      </c>
      <c r="AL269" s="45"/>
      <c r="AM269" s="44">
        <f t="shared" si="398"/>
        <v>1717.2</v>
      </c>
      <c r="AN269" s="43">
        <f t="shared" si="391"/>
        <v>2060.64</v>
      </c>
      <c r="AO269" s="42">
        <f t="shared" si="392"/>
        <v>9540</v>
      </c>
      <c r="AP269" s="41">
        <f t="shared" si="393"/>
        <v>11448</v>
      </c>
      <c r="AQ269" s="108"/>
      <c r="AR269" s="108"/>
      <c r="AS269" s="108"/>
      <c r="AT269" s="66" t="str">
        <f t="shared" si="394"/>
        <v>203408</v>
      </c>
      <c r="AU269" s="66">
        <v>122</v>
      </c>
      <c r="AV269" s="40">
        <v>9540</v>
      </c>
      <c r="AW269" s="40">
        <f t="shared" si="395"/>
        <v>1717.2</v>
      </c>
    </row>
    <row r="270" spans="1:49" ht="15" customHeight="1" x14ac:dyDescent="0.3">
      <c r="A270" s="73" t="s">
        <v>1460</v>
      </c>
      <c r="B270" s="72" t="s">
        <v>338</v>
      </c>
      <c r="C270" s="71">
        <v>200</v>
      </c>
      <c r="D270" s="74">
        <v>1000</v>
      </c>
      <c r="E270" s="74">
        <v>600</v>
      </c>
      <c r="F270" s="70" t="str">
        <f t="shared" si="322"/>
        <v>1000x600x200</v>
      </c>
      <c r="G270" s="431" t="s">
        <v>337</v>
      </c>
      <c r="H270" s="442" t="s">
        <v>336</v>
      </c>
      <c r="I270" s="67" t="s">
        <v>1</v>
      </c>
      <c r="J270" s="65" t="str">
        <f t="shared" ref="J270" si="403">$AE270</f>
        <v>C</v>
      </c>
      <c r="K270" s="64"/>
      <c r="L270" s="64" t="str">
        <f t="shared" si="402"/>
        <v>C</v>
      </c>
      <c r="M270" s="63"/>
      <c r="N270" s="62">
        <v>1</v>
      </c>
      <c r="O270" s="55">
        <f>N270*D270*E270/1000000</f>
        <v>0.6</v>
      </c>
      <c r="P270" s="54">
        <f>O270*C270/1000</f>
        <v>0.12</v>
      </c>
      <c r="Q270" s="53">
        <f>P270*AU270</f>
        <v>14.52</v>
      </c>
      <c r="R270" s="161"/>
      <c r="S270" s="59"/>
      <c r="T270" s="160"/>
      <c r="U270" s="158"/>
      <c r="V270" s="159"/>
      <c r="W270" s="158"/>
      <c r="X270" s="158"/>
      <c r="Y270" s="157"/>
      <c r="Z270" s="57">
        <v>676</v>
      </c>
      <c r="AA270" s="56" t="s">
        <v>3</v>
      </c>
      <c r="AB270" s="55">
        <f t="shared" si="372"/>
        <v>405.59999999999997</v>
      </c>
      <c r="AC270" s="54">
        <f t="shared" si="373"/>
        <v>81.11999999999999</v>
      </c>
      <c r="AD270" s="53">
        <f t="shared" si="374"/>
        <v>9815.52</v>
      </c>
      <c r="AE270" s="421" t="s">
        <v>134</v>
      </c>
      <c r="AF270" s="51">
        <f t="shared" si="328"/>
        <v>620</v>
      </c>
      <c r="AG270" s="50" t="s">
        <v>1</v>
      </c>
      <c r="AH270" s="49">
        <f t="shared" si="325"/>
        <v>372</v>
      </c>
      <c r="AI270" s="48">
        <f t="shared" si="326"/>
        <v>74.399999999999991</v>
      </c>
      <c r="AJ270" s="47">
        <f t="shared" si="327"/>
        <v>9002.4</v>
      </c>
      <c r="AK270" s="46" t="s">
        <v>335</v>
      </c>
      <c r="AL270" s="45"/>
      <c r="AM270" s="44">
        <f t="shared" si="398"/>
        <v>1864</v>
      </c>
      <c r="AN270" s="43">
        <f t="shared" si="391"/>
        <v>2236.8000000000002</v>
      </c>
      <c r="AO270" s="42">
        <f t="shared" si="392"/>
        <v>9320</v>
      </c>
      <c r="AP270" s="41">
        <f t="shared" si="393"/>
        <v>11184</v>
      </c>
      <c r="AQ270" s="108"/>
      <c r="AR270" s="108"/>
      <c r="AS270" s="108"/>
      <c r="AT270" s="66" t="str">
        <f t="shared" si="394"/>
        <v>203598</v>
      </c>
      <c r="AU270" s="66">
        <v>121</v>
      </c>
      <c r="AV270" s="40">
        <v>9320</v>
      </c>
      <c r="AW270" s="40">
        <f t="shared" si="395"/>
        <v>1864</v>
      </c>
    </row>
    <row r="271" spans="1:49" ht="15" customHeight="1" x14ac:dyDescent="0.3">
      <c r="A271" s="73" t="s">
        <v>1460</v>
      </c>
      <c r="B271" s="70" t="s">
        <v>315</v>
      </c>
      <c r="C271" s="71">
        <v>60</v>
      </c>
      <c r="D271" s="71">
        <v>1000</v>
      </c>
      <c r="E271" s="71">
        <v>600</v>
      </c>
      <c r="F271" s="70" t="str">
        <f t="shared" si="322"/>
        <v>1000x600x60</v>
      </c>
      <c r="G271" s="431" t="s">
        <v>334</v>
      </c>
      <c r="H271" s="442" t="s">
        <v>1313</v>
      </c>
      <c r="I271" s="67" t="s">
        <v>1</v>
      </c>
      <c r="J271" s="65"/>
      <c r="K271" s="64" t="str">
        <f t="shared" ref="K271" si="404">$AE271</f>
        <v>C</v>
      </c>
      <c r="L271" s="64" t="str">
        <f t="shared" si="402"/>
        <v>C</v>
      </c>
      <c r="M271" s="63"/>
      <c r="N271" s="62">
        <v>4</v>
      </c>
      <c r="O271" s="55">
        <f>N271*D271*E271/1000000</f>
        <v>2.4</v>
      </c>
      <c r="P271" s="54">
        <f>O271*C271/1000</f>
        <v>0.14399999999999999</v>
      </c>
      <c r="Q271" s="53">
        <f>P271*AU271</f>
        <v>19.151999999999997</v>
      </c>
      <c r="R271" s="161"/>
      <c r="S271" s="59"/>
      <c r="T271" s="160"/>
      <c r="U271" s="158"/>
      <c r="V271" s="159"/>
      <c r="W271" s="158"/>
      <c r="X271" s="158"/>
      <c r="Y271" s="157"/>
      <c r="Z271" s="57">
        <v>572</v>
      </c>
      <c r="AA271" s="56" t="s">
        <v>3</v>
      </c>
      <c r="AB271" s="55">
        <f t="shared" si="372"/>
        <v>1372.8</v>
      </c>
      <c r="AC271" s="54">
        <f t="shared" si="373"/>
        <v>82.367999999999995</v>
      </c>
      <c r="AD271" s="53">
        <f t="shared" si="374"/>
        <v>10954.943999999998</v>
      </c>
      <c r="AE271" s="154" t="s">
        <v>134</v>
      </c>
      <c r="AF271" s="51">
        <f t="shared" si="328"/>
        <v>470</v>
      </c>
      <c r="AG271" s="50" t="s">
        <v>1</v>
      </c>
      <c r="AH271" s="49">
        <f t="shared" si="325"/>
        <v>1128</v>
      </c>
      <c r="AI271" s="48">
        <f t="shared" si="326"/>
        <v>67.679999999999993</v>
      </c>
      <c r="AJ271" s="47">
        <f t="shared" si="327"/>
        <v>9001.4399999999987</v>
      </c>
      <c r="AK271" s="46" t="s">
        <v>333</v>
      </c>
      <c r="AL271" s="45"/>
      <c r="AM271" s="44">
        <f t="shared" si="398"/>
        <v>660</v>
      </c>
      <c r="AN271" s="43">
        <f t="shared" si="391"/>
        <v>792</v>
      </c>
      <c r="AO271" s="42">
        <f t="shared" si="392"/>
        <v>11000</v>
      </c>
      <c r="AP271" s="41">
        <f t="shared" si="393"/>
        <v>13200</v>
      </c>
      <c r="AQ271" s="108"/>
      <c r="AR271" s="108"/>
      <c r="AS271" s="108"/>
      <c r="AT271" s="66" t="str">
        <f t="shared" si="394"/>
        <v>270849</v>
      </c>
      <c r="AU271" s="66">
        <v>133</v>
      </c>
      <c r="AV271" s="40">
        <v>11000</v>
      </c>
      <c r="AW271" s="40">
        <f t="shared" si="395"/>
        <v>660</v>
      </c>
    </row>
    <row r="272" spans="1:49" ht="15" customHeight="1" x14ac:dyDescent="0.3">
      <c r="A272" s="73" t="s">
        <v>1460</v>
      </c>
      <c r="B272" s="72" t="s">
        <v>315</v>
      </c>
      <c r="C272" s="74">
        <v>60</v>
      </c>
      <c r="D272" s="74">
        <v>1000</v>
      </c>
      <c r="E272" s="74">
        <v>600</v>
      </c>
      <c r="F272" s="72" t="str">
        <f t="shared" si="322"/>
        <v>1000x600x60</v>
      </c>
      <c r="G272" s="431" t="s">
        <v>1309</v>
      </c>
      <c r="H272" s="442" t="s">
        <v>1314</v>
      </c>
      <c r="I272" s="67" t="s">
        <v>1</v>
      </c>
      <c r="J272" s="65" t="str">
        <f t="shared" ref="J272:J273" si="405">$AE272</f>
        <v>C</v>
      </c>
      <c r="K272" s="64"/>
      <c r="L272" s="64"/>
      <c r="M272" s="63" t="str">
        <f t="shared" ref="M272" si="406">$AE272</f>
        <v>C</v>
      </c>
      <c r="N272" s="62">
        <v>4</v>
      </c>
      <c r="O272" s="55">
        <f>N272*D272*E272/1000000</f>
        <v>2.4</v>
      </c>
      <c r="P272" s="54">
        <f>O272*C272/1000</f>
        <v>0.14399999999999999</v>
      </c>
      <c r="Q272" s="53">
        <f>P272*AU272</f>
        <v>20.447999999999997</v>
      </c>
      <c r="R272" s="161"/>
      <c r="S272" s="59"/>
      <c r="T272" s="160"/>
      <c r="U272" s="158"/>
      <c r="V272" s="159"/>
      <c r="W272" s="158"/>
      <c r="X272" s="158"/>
      <c r="Y272" s="157"/>
      <c r="Z272" s="57">
        <v>572</v>
      </c>
      <c r="AA272" s="56" t="s">
        <v>3</v>
      </c>
      <c r="AB272" s="55">
        <f t="shared" si="372"/>
        <v>1372.8</v>
      </c>
      <c r="AC272" s="54">
        <f t="shared" si="373"/>
        <v>82.367999999999995</v>
      </c>
      <c r="AD272" s="53">
        <f t="shared" si="374"/>
        <v>11696.255999999998</v>
      </c>
      <c r="AE272" s="154" t="s">
        <v>134</v>
      </c>
      <c r="AF272" s="51">
        <f t="shared" si="328"/>
        <v>441</v>
      </c>
      <c r="AG272" s="50" t="s">
        <v>1</v>
      </c>
      <c r="AH272" s="49">
        <f t="shared" si="325"/>
        <v>1058.3999999999999</v>
      </c>
      <c r="AI272" s="48">
        <f t="shared" si="326"/>
        <v>63.503999999999998</v>
      </c>
      <c r="AJ272" s="47">
        <f t="shared" si="327"/>
        <v>9017.5679999999993</v>
      </c>
      <c r="AK272" s="46" t="s">
        <v>333</v>
      </c>
      <c r="AL272" s="45"/>
      <c r="AM272" s="44">
        <f t="shared" si="398"/>
        <v>660</v>
      </c>
      <c r="AN272" s="43">
        <f t="shared" si="391"/>
        <v>792</v>
      </c>
      <c r="AO272" s="42">
        <f t="shared" si="392"/>
        <v>11000</v>
      </c>
      <c r="AP272" s="41">
        <f t="shared" si="393"/>
        <v>13200</v>
      </c>
      <c r="AQ272" s="108"/>
      <c r="AR272" s="108"/>
      <c r="AS272" s="108"/>
      <c r="AT272" s="66" t="str">
        <f t="shared" si="394"/>
        <v>275846</v>
      </c>
      <c r="AU272" s="66">
        <v>142</v>
      </c>
      <c r="AV272" s="40">
        <v>11000</v>
      </c>
      <c r="AW272" s="40">
        <f t="shared" si="395"/>
        <v>660</v>
      </c>
    </row>
    <row r="273" spans="1:49" ht="15" customHeight="1" x14ac:dyDescent="0.3">
      <c r="A273" s="73" t="s">
        <v>1460</v>
      </c>
      <c r="B273" s="72" t="s">
        <v>315</v>
      </c>
      <c r="C273" s="74">
        <v>60</v>
      </c>
      <c r="D273" s="71">
        <v>2000</v>
      </c>
      <c r="E273" s="71">
        <v>1200</v>
      </c>
      <c r="F273" s="70" t="str">
        <f t="shared" si="322"/>
        <v>2000x1200x60</v>
      </c>
      <c r="G273" s="431" t="s">
        <v>1310</v>
      </c>
      <c r="H273" s="442" t="s">
        <v>1311</v>
      </c>
      <c r="I273" s="67" t="s">
        <v>107</v>
      </c>
      <c r="J273" s="65" t="str">
        <f t="shared" si="405"/>
        <v>C</v>
      </c>
      <c r="K273" s="64"/>
      <c r="L273" s="64"/>
      <c r="M273" s="63"/>
      <c r="N273" s="156"/>
      <c r="O273" s="55"/>
      <c r="P273" s="54"/>
      <c r="Q273" s="53"/>
      <c r="R273" s="61" t="s">
        <v>3</v>
      </c>
      <c r="S273" s="60">
        <v>1</v>
      </c>
      <c r="T273" s="59">
        <v>40</v>
      </c>
      <c r="U273" s="55">
        <f>T273*D273*E273/1000000</f>
        <v>96</v>
      </c>
      <c r="V273" s="54">
        <f>U273*C273/1000</f>
        <v>5.76</v>
      </c>
      <c r="W273" s="55">
        <f>AU273*V273</f>
        <v>817.92</v>
      </c>
      <c r="X273" s="55" t="s">
        <v>198</v>
      </c>
      <c r="Y273" s="58">
        <f>T273/S273*C273+140</f>
        <v>2540</v>
      </c>
      <c r="Z273" s="155" t="s">
        <v>3</v>
      </c>
      <c r="AA273" s="59">
        <v>13</v>
      </c>
      <c r="AB273" s="55">
        <f t="shared" si="372"/>
        <v>1248</v>
      </c>
      <c r="AC273" s="54">
        <f t="shared" si="373"/>
        <v>74.88</v>
      </c>
      <c r="AD273" s="53">
        <f t="shared" si="374"/>
        <v>10632.96</v>
      </c>
      <c r="AE273" s="154" t="s">
        <v>134</v>
      </c>
      <c r="AF273" s="51">
        <f t="shared" si="328"/>
        <v>12</v>
      </c>
      <c r="AG273" s="169" t="s">
        <v>137</v>
      </c>
      <c r="AH273" s="49">
        <f t="shared" si="325"/>
        <v>1152</v>
      </c>
      <c r="AI273" s="48">
        <f t="shared" si="326"/>
        <v>69.12</v>
      </c>
      <c r="AJ273" s="47">
        <f t="shared" si="327"/>
        <v>9815.0399999999991</v>
      </c>
      <c r="AK273" s="46"/>
      <c r="AL273" s="45" t="s">
        <v>331</v>
      </c>
      <c r="AM273" s="44">
        <f t="shared" si="398"/>
        <v>660</v>
      </c>
      <c r="AN273" s="43">
        <f t="shared" si="391"/>
        <v>792</v>
      </c>
      <c r="AO273" s="42">
        <f t="shared" si="392"/>
        <v>11000</v>
      </c>
      <c r="AP273" s="41">
        <f t="shared" si="393"/>
        <v>13200</v>
      </c>
      <c r="AQ273" s="108"/>
      <c r="AR273" s="108"/>
      <c r="AS273" s="108"/>
      <c r="AT273" s="66" t="str">
        <f t="shared" si="394"/>
        <v>275808</v>
      </c>
      <c r="AU273" s="66">
        <v>142</v>
      </c>
      <c r="AV273" s="40">
        <v>11000</v>
      </c>
      <c r="AW273" s="40">
        <f t="shared" si="395"/>
        <v>660</v>
      </c>
    </row>
    <row r="274" spans="1:49" ht="15" customHeight="1" x14ac:dyDescent="0.3">
      <c r="A274" s="73" t="s">
        <v>1460</v>
      </c>
      <c r="B274" s="72" t="s">
        <v>315</v>
      </c>
      <c r="C274" s="74">
        <v>60</v>
      </c>
      <c r="D274" s="74">
        <v>2000</v>
      </c>
      <c r="E274" s="74">
        <v>1200</v>
      </c>
      <c r="F274" s="72" t="str">
        <f t="shared" si="322"/>
        <v>2000x1200x60</v>
      </c>
      <c r="G274" s="431" t="s">
        <v>332</v>
      </c>
      <c r="H274" s="442" t="s">
        <v>1312</v>
      </c>
      <c r="I274" s="67" t="s">
        <v>107</v>
      </c>
      <c r="J274" s="65"/>
      <c r="K274" s="64" t="str">
        <f t="shared" ref="K274:L274" si="407">$AE274</f>
        <v>C</v>
      </c>
      <c r="L274" s="64" t="str">
        <f t="shared" si="407"/>
        <v>C</v>
      </c>
      <c r="M274" s="63"/>
      <c r="N274" s="156"/>
      <c r="O274" s="55"/>
      <c r="P274" s="54"/>
      <c r="Q274" s="53"/>
      <c r="R274" s="61" t="s">
        <v>3</v>
      </c>
      <c r="S274" s="60">
        <v>1</v>
      </c>
      <c r="T274" s="59">
        <v>40</v>
      </c>
      <c r="U274" s="55">
        <f>T274*D274*E274/1000000</f>
        <v>96</v>
      </c>
      <c r="V274" s="54">
        <f>U274*C274/1000</f>
        <v>5.76</v>
      </c>
      <c r="W274" s="55">
        <f>AU274*V274</f>
        <v>766.07999999999993</v>
      </c>
      <c r="X274" s="55" t="s">
        <v>198</v>
      </c>
      <c r="Y274" s="58">
        <f>T274/S274*C274+140</f>
        <v>2540</v>
      </c>
      <c r="Z274" s="155" t="s">
        <v>3</v>
      </c>
      <c r="AA274" s="59">
        <v>13</v>
      </c>
      <c r="AB274" s="55">
        <f t="shared" si="372"/>
        <v>1248</v>
      </c>
      <c r="AC274" s="54">
        <f t="shared" si="373"/>
        <v>74.88</v>
      </c>
      <c r="AD274" s="53">
        <f t="shared" si="374"/>
        <v>9959.0399999999991</v>
      </c>
      <c r="AE274" s="154" t="s">
        <v>134</v>
      </c>
      <c r="AF274" s="51">
        <f t="shared" si="328"/>
        <v>12</v>
      </c>
      <c r="AG274" s="169" t="s">
        <v>137</v>
      </c>
      <c r="AH274" s="49">
        <f t="shared" si="325"/>
        <v>1152</v>
      </c>
      <c r="AI274" s="48">
        <f t="shared" si="326"/>
        <v>69.12</v>
      </c>
      <c r="AJ274" s="47">
        <f t="shared" si="327"/>
        <v>9192.9599999999991</v>
      </c>
      <c r="AK274" s="46"/>
      <c r="AL274" s="45" t="s">
        <v>331</v>
      </c>
      <c r="AM274" s="44">
        <f t="shared" si="398"/>
        <v>660</v>
      </c>
      <c r="AN274" s="43">
        <f t="shared" si="391"/>
        <v>792</v>
      </c>
      <c r="AO274" s="42">
        <f t="shared" si="392"/>
        <v>11000</v>
      </c>
      <c r="AP274" s="41">
        <f t="shared" si="393"/>
        <v>13200</v>
      </c>
      <c r="AQ274" s="108"/>
      <c r="AR274" s="108"/>
      <c r="AS274" s="108"/>
      <c r="AT274" s="66" t="str">
        <f t="shared" si="394"/>
        <v>270354</v>
      </c>
      <c r="AU274" s="66">
        <v>133</v>
      </c>
      <c r="AV274" s="40">
        <v>11000</v>
      </c>
      <c r="AW274" s="40">
        <f t="shared" si="395"/>
        <v>660</v>
      </c>
    </row>
    <row r="275" spans="1:49" ht="15" customHeight="1" x14ac:dyDescent="0.3">
      <c r="A275" s="73" t="s">
        <v>1460</v>
      </c>
      <c r="B275" s="72" t="s">
        <v>315</v>
      </c>
      <c r="C275" s="71">
        <v>100</v>
      </c>
      <c r="D275" s="71">
        <v>1000</v>
      </c>
      <c r="E275" s="71">
        <v>600</v>
      </c>
      <c r="F275" s="70" t="str">
        <f t="shared" si="322"/>
        <v>1000x600x100</v>
      </c>
      <c r="G275" s="431" t="s">
        <v>330</v>
      </c>
      <c r="H275" s="442" t="s">
        <v>329</v>
      </c>
      <c r="I275" s="67" t="s">
        <v>1</v>
      </c>
      <c r="J275" s="65" t="str">
        <f t="shared" ref="J275:M282" si="408">$AE275</f>
        <v>B</v>
      </c>
      <c r="K275" s="64" t="str">
        <f t="shared" si="408"/>
        <v>B</v>
      </c>
      <c r="L275" s="64" t="str">
        <f t="shared" si="408"/>
        <v>B</v>
      </c>
      <c r="M275" s="63" t="str">
        <f t="shared" si="408"/>
        <v>B</v>
      </c>
      <c r="N275" s="62">
        <v>3</v>
      </c>
      <c r="O275" s="55">
        <f>N275*D275*E275/1000000</f>
        <v>1.8</v>
      </c>
      <c r="P275" s="54">
        <f>O275*C275/1000</f>
        <v>0.18</v>
      </c>
      <c r="Q275" s="53">
        <f>P275*AU275</f>
        <v>21.779999999999998</v>
      </c>
      <c r="R275" s="161"/>
      <c r="S275" s="59"/>
      <c r="T275" s="160"/>
      <c r="U275" s="158"/>
      <c r="V275" s="159"/>
      <c r="W275" s="158"/>
      <c r="X275" s="158"/>
      <c r="Y275" s="157"/>
      <c r="Z275" s="57">
        <v>416</v>
      </c>
      <c r="AA275" s="56" t="s">
        <v>3</v>
      </c>
      <c r="AB275" s="55">
        <f t="shared" si="372"/>
        <v>748.80000000000007</v>
      </c>
      <c r="AC275" s="54">
        <f t="shared" si="373"/>
        <v>74.88</v>
      </c>
      <c r="AD275" s="53">
        <f t="shared" si="374"/>
        <v>9060.48</v>
      </c>
      <c r="AE275" s="406" t="s">
        <v>205</v>
      </c>
      <c r="AF275" s="51">
        <f t="shared" si="328"/>
        <v>276</v>
      </c>
      <c r="AG275" s="50" t="s">
        <v>1</v>
      </c>
      <c r="AH275" s="49">
        <f t="shared" si="325"/>
        <v>496.8</v>
      </c>
      <c r="AI275" s="48">
        <f t="shared" si="326"/>
        <v>49.68</v>
      </c>
      <c r="AJ275" s="47">
        <f t="shared" si="327"/>
        <v>6011.28</v>
      </c>
      <c r="AK275" s="46" t="s">
        <v>328</v>
      </c>
      <c r="AL275" s="45"/>
      <c r="AM275" s="44">
        <f t="shared" si="398"/>
        <v>992</v>
      </c>
      <c r="AN275" s="43">
        <f t="shared" si="391"/>
        <v>1190.4000000000001</v>
      </c>
      <c r="AO275" s="42">
        <f t="shared" si="392"/>
        <v>9920</v>
      </c>
      <c r="AP275" s="41">
        <f t="shared" si="393"/>
        <v>11904</v>
      </c>
      <c r="AQ275" s="108"/>
      <c r="AR275" s="108"/>
      <c r="AS275" s="108"/>
      <c r="AT275" s="66" t="str">
        <f t="shared" si="394"/>
        <v>235700</v>
      </c>
      <c r="AU275" s="66">
        <v>121</v>
      </c>
      <c r="AV275" s="40">
        <v>9920</v>
      </c>
      <c r="AW275" s="40">
        <f t="shared" si="395"/>
        <v>992</v>
      </c>
    </row>
    <row r="276" spans="1:49" ht="15" customHeight="1" x14ac:dyDescent="0.3">
      <c r="A276" s="73" t="s">
        <v>1460</v>
      </c>
      <c r="B276" s="72" t="s">
        <v>315</v>
      </c>
      <c r="C276" s="74">
        <v>100</v>
      </c>
      <c r="D276" s="71">
        <v>2000</v>
      </c>
      <c r="E276" s="71">
        <v>1200</v>
      </c>
      <c r="F276" s="70" t="str">
        <f t="shared" si="322"/>
        <v>2000x1200x100</v>
      </c>
      <c r="G276" s="434" t="s">
        <v>327</v>
      </c>
      <c r="H276" s="442" t="s">
        <v>326</v>
      </c>
      <c r="I276" s="67" t="s">
        <v>107</v>
      </c>
      <c r="J276" s="65" t="str">
        <f t="shared" si="408"/>
        <v>C</v>
      </c>
      <c r="K276" s="64" t="str">
        <f t="shared" si="408"/>
        <v>C</v>
      </c>
      <c r="L276" s="64" t="str">
        <f t="shared" si="408"/>
        <v>C</v>
      </c>
      <c r="M276" s="63"/>
      <c r="N276" s="156"/>
      <c r="O276" s="55"/>
      <c r="P276" s="54"/>
      <c r="Q276" s="53"/>
      <c r="R276" s="61" t="s">
        <v>3</v>
      </c>
      <c r="S276" s="60">
        <v>1</v>
      </c>
      <c r="T276" s="59">
        <v>24</v>
      </c>
      <c r="U276" s="55">
        <f>T276*D276*E276/1000000</f>
        <v>57.6</v>
      </c>
      <c r="V276" s="54">
        <f>U276*C276/1000</f>
        <v>5.76</v>
      </c>
      <c r="W276" s="55">
        <f>AU276*V276</f>
        <v>696.95999999999992</v>
      </c>
      <c r="X276" s="55" t="s">
        <v>198</v>
      </c>
      <c r="Y276" s="58">
        <f>T276/S276*C276+140</f>
        <v>2540</v>
      </c>
      <c r="Z276" s="155" t="s">
        <v>3</v>
      </c>
      <c r="AA276" s="59">
        <v>13</v>
      </c>
      <c r="AB276" s="55">
        <f t="shared" si="372"/>
        <v>748.80000000000007</v>
      </c>
      <c r="AC276" s="54">
        <f t="shared" si="373"/>
        <v>74.88</v>
      </c>
      <c r="AD276" s="53">
        <f t="shared" si="374"/>
        <v>9060.48</v>
      </c>
      <c r="AE276" s="154" t="s">
        <v>134</v>
      </c>
      <c r="AF276" s="51">
        <f t="shared" si="328"/>
        <v>13</v>
      </c>
      <c r="AG276" s="169" t="s">
        <v>137</v>
      </c>
      <c r="AH276" s="49">
        <f t="shared" si="325"/>
        <v>748.80000000000007</v>
      </c>
      <c r="AI276" s="48">
        <f t="shared" si="326"/>
        <v>74.88</v>
      </c>
      <c r="AJ276" s="47">
        <f t="shared" si="327"/>
        <v>9060.48</v>
      </c>
      <c r="AK276" s="46"/>
      <c r="AL276" s="45" t="s">
        <v>325</v>
      </c>
      <c r="AM276" s="44">
        <f t="shared" si="398"/>
        <v>992</v>
      </c>
      <c r="AN276" s="43">
        <f t="shared" si="391"/>
        <v>1190.4000000000001</v>
      </c>
      <c r="AO276" s="42">
        <f t="shared" si="392"/>
        <v>9920</v>
      </c>
      <c r="AP276" s="41">
        <f t="shared" si="393"/>
        <v>11904</v>
      </c>
      <c r="AQ276" s="108"/>
      <c r="AR276" s="108"/>
      <c r="AS276" s="108"/>
      <c r="AT276" s="66" t="str">
        <f t="shared" si="394"/>
        <v>270163</v>
      </c>
      <c r="AU276" s="66">
        <v>121</v>
      </c>
      <c r="AV276" s="40">
        <v>9920</v>
      </c>
      <c r="AW276" s="40">
        <f t="shared" si="395"/>
        <v>992</v>
      </c>
    </row>
    <row r="277" spans="1:49" ht="15" customHeight="1" x14ac:dyDescent="0.3">
      <c r="A277" s="73" t="s">
        <v>1460</v>
      </c>
      <c r="B277" s="72" t="s">
        <v>315</v>
      </c>
      <c r="C277" s="71">
        <v>120</v>
      </c>
      <c r="D277" s="71">
        <v>1000</v>
      </c>
      <c r="E277" s="71">
        <v>600</v>
      </c>
      <c r="F277" s="70" t="str">
        <f t="shared" si="322"/>
        <v>1000x600x120</v>
      </c>
      <c r="G277" s="431" t="s">
        <v>324</v>
      </c>
      <c r="H277" s="442" t="s">
        <v>323</v>
      </c>
      <c r="I277" s="67" t="s">
        <v>1</v>
      </c>
      <c r="J277" s="65" t="str">
        <f t="shared" si="408"/>
        <v>C</v>
      </c>
      <c r="K277" s="64" t="str">
        <f t="shared" si="408"/>
        <v>C</v>
      </c>
      <c r="L277" s="64" t="str">
        <f t="shared" si="408"/>
        <v>C</v>
      </c>
      <c r="M277" s="63" t="str">
        <f t="shared" si="408"/>
        <v>C</v>
      </c>
      <c r="N277" s="62">
        <v>2</v>
      </c>
      <c r="O277" s="55">
        <f>N277*D277*E277/1000000</f>
        <v>1.2</v>
      </c>
      <c r="P277" s="54">
        <f>O277*C277/1000</f>
        <v>0.14399999999999999</v>
      </c>
      <c r="Q277" s="53">
        <f>P277*AU277</f>
        <v>17.135999999999999</v>
      </c>
      <c r="R277" s="161"/>
      <c r="S277" s="59"/>
      <c r="T277" s="160"/>
      <c r="U277" s="158"/>
      <c r="V277" s="159"/>
      <c r="W277" s="158"/>
      <c r="X277" s="158"/>
      <c r="Y277" s="157"/>
      <c r="Z277" s="57">
        <v>572</v>
      </c>
      <c r="AA277" s="56" t="s">
        <v>3</v>
      </c>
      <c r="AB277" s="55">
        <f t="shared" si="372"/>
        <v>686.4</v>
      </c>
      <c r="AC277" s="54">
        <f t="shared" si="373"/>
        <v>82.367999999999995</v>
      </c>
      <c r="AD277" s="53">
        <f t="shared" si="374"/>
        <v>9801.7919999999995</v>
      </c>
      <c r="AE277" s="154" t="s">
        <v>134</v>
      </c>
      <c r="AF277" s="51">
        <f t="shared" si="328"/>
        <v>526</v>
      </c>
      <c r="AG277" s="50" t="s">
        <v>1</v>
      </c>
      <c r="AH277" s="49">
        <f t="shared" si="325"/>
        <v>631.19999999999993</v>
      </c>
      <c r="AI277" s="48">
        <f t="shared" si="326"/>
        <v>75.744</v>
      </c>
      <c r="AJ277" s="47">
        <f t="shared" si="327"/>
        <v>9013.5360000000001</v>
      </c>
      <c r="AK277" s="46" t="s">
        <v>322</v>
      </c>
      <c r="AL277" s="45"/>
      <c r="AM277" s="44">
        <f t="shared" si="398"/>
        <v>1159.2</v>
      </c>
      <c r="AN277" s="43">
        <f t="shared" si="391"/>
        <v>1391.04</v>
      </c>
      <c r="AO277" s="42">
        <f t="shared" si="392"/>
        <v>9660</v>
      </c>
      <c r="AP277" s="41">
        <f t="shared" si="393"/>
        <v>11592</v>
      </c>
      <c r="AQ277" s="108"/>
      <c r="AR277" s="108"/>
      <c r="AS277" s="108"/>
      <c r="AT277" s="66" t="str">
        <f t="shared" si="394"/>
        <v>255228</v>
      </c>
      <c r="AU277" s="66">
        <v>119</v>
      </c>
      <c r="AV277" s="40">
        <v>9660</v>
      </c>
      <c r="AW277" s="40">
        <f t="shared" si="395"/>
        <v>1159.2</v>
      </c>
    </row>
    <row r="278" spans="1:49" ht="15" customHeight="1" x14ac:dyDescent="0.3">
      <c r="A278" s="73" t="s">
        <v>1460</v>
      </c>
      <c r="B278" s="72" t="s">
        <v>315</v>
      </c>
      <c r="C278" s="71">
        <v>150</v>
      </c>
      <c r="D278" s="74">
        <v>1000</v>
      </c>
      <c r="E278" s="74">
        <v>600</v>
      </c>
      <c r="F278" s="70" t="str">
        <f t="shared" si="322"/>
        <v>1000x600x150</v>
      </c>
      <c r="G278" s="431" t="s">
        <v>321</v>
      </c>
      <c r="H278" s="442" t="s">
        <v>320</v>
      </c>
      <c r="I278" s="67" t="s">
        <v>1</v>
      </c>
      <c r="J278" s="65" t="str">
        <f t="shared" si="408"/>
        <v>B</v>
      </c>
      <c r="K278" s="64" t="str">
        <f t="shared" si="408"/>
        <v>B</v>
      </c>
      <c r="L278" s="64" t="str">
        <f t="shared" si="408"/>
        <v>B</v>
      </c>
      <c r="M278" s="63" t="str">
        <f t="shared" si="408"/>
        <v>B</v>
      </c>
      <c r="N278" s="62">
        <v>2</v>
      </c>
      <c r="O278" s="55">
        <f>N278*D278*E278/1000000</f>
        <v>1.2</v>
      </c>
      <c r="P278" s="54">
        <f>O278*C278/1000</f>
        <v>0.18</v>
      </c>
      <c r="Q278" s="53">
        <f>P278*AU278</f>
        <v>21.06</v>
      </c>
      <c r="R278" s="161"/>
      <c r="S278" s="59"/>
      <c r="T278" s="160"/>
      <c r="U278" s="158"/>
      <c r="V278" s="159"/>
      <c r="W278" s="158"/>
      <c r="X278" s="158"/>
      <c r="Y278" s="157"/>
      <c r="Z278" s="57">
        <v>416</v>
      </c>
      <c r="AA278" s="56" t="s">
        <v>3</v>
      </c>
      <c r="AB278" s="55">
        <f t="shared" si="372"/>
        <v>499.2</v>
      </c>
      <c r="AC278" s="54">
        <f t="shared" si="373"/>
        <v>74.88</v>
      </c>
      <c r="AD278" s="53">
        <f t="shared" si="374"/>
        <v>8760.9599999999991</v>
      </c>
      <c r="AE278" s="406" t="s">
        <v>205</v>
      </c>
      <c r="AF278" s="51">
        <f t="shared" si="328"/>
        <v>285</v>
      </c>
      <c r="AG278" s="50" t="s">
        <v>1</v>
      </c>
      <c r="AH278" s="49">
        <f t="shared" si="325"/>
        <v>342</v>
      </c>
      <c r="AI278" s="48">
        <f t="shared" si="326"/>
        <v>51.3</v>
      </c>
      <c r="AJ278" s="47">
        <f t="shared" si="327"/>
        <v>6002.0999999999995</v>
      </c>
      <c r="AK278" s="46" t="s">
        <v>319</v>
      </c>
      <c r="AL278" s="45"/>
      <c r="AM278" s="44">
        <f t="shared" si="398"/>
        <v>1389</v>
      </c>
      <c r="AN278" s="43">
        <f t="shared" si="391"/>
        <v>1666.8</v>
      </c>
      <c r="AO278" s="42">
        <f t="shared" si="392"/>
        <v>9260</v>
      </c>
      <c r="AP278" s="41">
        <f t="shared" si="393"/>
        <v>11112</v>
      </c>
      <c r="AQ278" s="108"/>
      <c r="AR278" s="108"/>
      <c r="AS278" s="108"/>
      <c r="AT278" s="66" t="str">
        <f t="shared" si="394"/>
        <v>238349</v>
      </c>
      <c r="AU278" s="66">
        <v>117</v>
      </c>
      <c r="AV278" s="40">
        <v>9260</v>
      </c>
      <c r="AW278" s="40">
        <f t="shared" si="395"/>
        <v>1389</v>
      </c>
    </row>
    <row r="279" spans="1:49" ht="15" customHeight="1" x14ac:dyDescent="0.3">
      <c r="A279" s="73" t="s">
        <v>1460</v>
      </c>
      <c r="B279" s="72" t="s">
        <v>315</v>
      </c>
      <c r="C279" s="74">
        <v>150</v>
      </c>
      <c r="D279" s="71">
        <v>2000</v>
      </c>
      <c r="E279" s="71">
        <v>1200</v>
      </c>
      <c r="F279" s="70" t="str">
        <f t="shared" si="322"/>
        <v>2000x1200x150</v>
      </c>
      <c r="G279" s="431" t="s">
        <v>318</v>
      </c>
      <c r="H279" s="442" t="s">
        <v>317</v>
      </c>
      <c r="I279" s="67" t="s">
        <v>107</v>
      </c>
      <c r="J279" s="65" t="str">
        <f t="shared" si="408"/>
        <v>C</v>
      </c>
      <c r="K279" s="64" t="str">
        <f t="shared" si="408"/>
        <v>C</v>
      </c>
      <c r="L279" s="64" t="str">
        <f t="shared" si="408"/>
        <v>C</v>
      </c>
      <c r="M279" s="63"/>
      <c r="N279" s="156"/>
      <c r="O279" s="55"/>
      <c r="P279" s="54"/>
      <c r="Q279" s="53"/>
      <c r="R279" s="61" t="s">
        <v>3</v>
      </c>
      <c r="S279" s="60">
        <v>1</v>
      </c>
      <c r="T279" s="59">
        <v>16</v>
      </c>
      <c r="U279" s="55">
        <f>T279*D279*E279/1000000</f>
        <v>38.4</v>
      </c>
      <c r="V279" s="54">
        <f>U279*C279/1000</f>
        <v>5.76</v>
      </c>
      <c r="W279" s="55">
        <f>AU279*V279</f>
        <v>673.92</v>
      </c>
      <c r="X279" s="55" t="s">
        <v>198</v>
      </c>
      <c r="Y279" s="58">
        <f>T279/S279*C279+140</f>
        <v>2540</v>
      </c>
      <c r="Z279" s="155" t="s">
        <v>3</v>
      </c>
      <c r="AA279" s="59">
        <v>13</v>
      </c>
      <c r="AB279" s="55">
        <f t="shared" ref="AB279:AB292" si="409">IF($AA279="--",$Z279*O279,$AA279*U279)</f>
        <v>499.2</v>
      </c>
      <c r="AC279" s="54">
        <f t="shared" ref="AC279:AC292" si="410">IF($AA279="--",$Z279*P279,$AA279*V279)</f>
        <v>74.88</v>
      </c>
      <c r="AD279" s="53">
        <f t="shared" ref="AD279:AD292" si="411">IF($AA279="--",$Z279*Q279,$AA279*W279)</f>
        <v>8760.9599999999991</v>
      </c>
      <c r="AE279" s="154" t="s">
        <v>134</v>
      </c>
      <c r="AF279" s="51">
        <f t="shared" si="328"/>
        <v>14</v>
      </c>
      <c r="AG279" s="169" t="s">
        <v>137</v>
      </c>
      <c r="AH279" s="49">
        <f t="shared" si="325"/>
        <v>537.6</v>
      </c>
      <c r="AI279" s="48">
        <f t="shared" si="326"/>
        <v>80.64</v>
      </c>
      <c r="AJ279" s="47">
        <f t="shared" si="327"/>
        <v>9434.8799999999992</v>
      </c>
      <c r="AK279" s="46"/>
      <c r="AL279" s="45" t="s">
        <v>316</v>
      </c>
      <c r="AM279" s="44">
        <f t="shared" si="398"/>
        <v>1389</v>
      </c>
      <c r="AN279" s="43">
        <f t="shared" si="391"/>
        <v>1666.8</v>
      </c>
      <c r="AO279" s="42">
        <f t="shared" si="392"/>
        <v>9260</v>
      </c>
      <c r="AP279" s="41">
        <f t="shared" si="393"/>
        <v>11112</v>
      </c>
      <c r="AQ279" s="108"/>
      <c r="AR279" s="108"/>
      <c r="AS279" s="108"/>
      <c r="AT279" s="66" t="str">
        <f t="shared" si="394"/>
        <v>236519</v>
      </c>
      <c r="AU279" s="66">
        <v>117</v>
      </c>
      <c r="AV279" s="40">
        <v>9260</v>
      </c>
      <c r="AW279" s="40">
        <f t="shared" si="395"/>
        <v>1389</v>
      </c>
    </row>
    <row r="280" spans="1:49" ht="15" customHeight="1" x14ac:dyDescent="0.3">
      <c r="A280" s="73" t="s">
        <v>1460</v>
      </c>
      <c r="B280" s="72" t="s">
        <v>315</v>
      </c>
      <c r="C280" s="71">
        <v>200</v>
      </c>
      <c r="D280" s="71">
        <v>1000</v>
      </c>
      <c r="E280" s="71">
        <v>600</v>
      </c>
      <c r="F280" s="70" t="str">
        <f t="shared" si="322"/>
        <v>1000x600x200</v>
      </c>
      <c r="G280" s="431" t="s">
        <v>313</v>
      </c>
      <c r="H280" s="442" t="s">
        <v>312</v>
      </c>
      <c r="I280" s="67" t="s">
        <v>1</v>
      </c>
      <c r="J280" s="65" t="str">
        <f t="shared" si="408"/>
        <v>C</v>
      </c>
      <c r="K280" s="64"/>
      <c r="L280" s="64" t="str">
        <f t="shared" si="408"/>
        <v>C</v>
      </c>
      <c r="M280" s="63" t="str">
        <f t="shared" si="408"/>
        <v>C</v>
      </c>
      <c r="N280" s="62">
        <v>1</v>
      </c>
      <c r="O280" s="55">
        <f>N280*D280*E280/1000000</f>
        <v>0.6</v>
      </c>
      <c r="P280" s="54">
        <f>O280*C280/1000</f>
        <v>0.12</v>
      </c>
      <c r="Q280" s="53">
        <f>P280*AU280</f>
        <v>13.799999999999999</v>
      </c>
      <c r="R280" s="161"/>
      <c r="S280" s="59"/>
      <c r="T280" s="160"/>
      <c r="U280" s="158"/>
      <c r="V280" s="159"/>
      <c r="W280" s="158"/>
      <c r="X280" s="158"/>
      <c r="Y280" s="157"/>
      <c r="Z280" s="57">
        <v>676</v>
      </c>
      <c r="AA280" s="56" t="s">
        <v>3</v>
      </c>
      <c r="AB280" s="55">
        <f t="shared" si="409"/>
        <v>405.59999999999997</v>
      </c>
      <c r="AC280" s="54">
        <f t="shared" si="410"/>
        <v>81.11999999999999</v>
      </c>
      <c r="AD280" s="53">
        <f t="shared" si="411"/>
        <v>9328.7999999999993</v>
      </c>
      <c r="AE280" s="421" t="s">
        <v>134</v>
      </c>
      <c r="AF280" s="51">
        <f t="shared" si="328"/>
        <v>653</v>
      </c>
      <c r="AG280" s="50" t="s">
        <v>1</v>
      </c>
      <c r="AH280" s="49">
        <f t="shared" si="325"/>
        <v>391.8</v>
      </c>
      <c r="AI280" s="48">
        <f t="shared" si="326"/>
        <v>78.36</v>
      </c>
      <c r="AJ280" s="47">
        <f t="shared" si="327"/>
        <v>9011.4</v>
      </c>
      <c r="AK280" s="46" t="s">
        <v>311</v>
      </c>
      <c r="AL280" s="45"/>
      <c r="AM280" s="44">
        <f t="shared" si="398"/>
        <v>1740</v>
      </c>
      <c r="AN280" s="43">
        <f t="shared" si="391"/>
        <v>2088</v>
      </c>
      <c r="AO280" s="42">
        <f t="shared" si="392"/>
        <v>8700</v>
      </c>
      <c r="AP280" s="41">
        <f t="shared" si="393"/>
        <v>10440</v>
      </c>
      <c r="AQ280" s="108"/>
      <c r="AR280" s="108"/>
      <c r="AS280" s="108"/>
      <c r="AT280" s="66" t="str">
        <f t="shared" si="394"/>
        <v>255231</v>
      </c>
      <c r="AU280" s="66">
        <v>115</v>
      </c>
      <c r="AV280" s="40">
        <v>8700</v>
      </c>
      <c r="AW280" s="40">
        <f t="shared" si="395"/>
        <v>1740</v>
      </c>
    </row>
    <row r="281" spans="1:49" ht="15" customHeight="1" x14ac:dyDescent="0.3">
      <c r="A281" s="73" t="s">
        <v>1460</v>
      </c>
      <c r="B281" s="70" t="s">
        <v>301</v>
      </c>
      <c r="C281" s="71">
        <v>40</v>
      </c>
      <c r="D281" s="71">
        <v>1000</v>
      </c>
      <c r="E281" s="71">
        <v>600</v>
      </c>
      <c r="F281" s="70" t="str">
        <f t="shared" si="322"/>
        <v>1000x600x40</v>
      </c>
      <c r="G281" s="431" t="s">
        <v>310</v>
      </c>
      <c r="H281" s="442" t="s">
        <v>309</v>
      </c>
      <c r="I281" s="67" t="s">
        <v>1</v>
      </c>
      <c r="J281" s="65" t="str">
        <f t="shared" si="408"/>
        <v>A</v>
      </c>
      <c r="K281" s="64" t="str">
        <f t="shared" si="408"/>
        <v>A</v>
      </c>
      <c r="L281" s="64" t="str">
        <f t="shared" si="408"/>
        <v>A</v>
      </c>
      <c r="M281" s="63" t="str">
        <f t="shared" si="408"/>
        <v>A</v>
      </c>
      <c r="N281" s="62">
        <v>4</v>
      </c>
      <c r="O281" s="55">
        <f>N281*D281*E281/1000000</f>
        <v>2.4</v>
      </c>
      <c r="P281" s="54">
        <f>O281*C281/1000</f>
        <v>9.6000000000000002E-2</v>
      </c>
      <c r="Q281" s="53">
        <f>P281*AU281</f>
        <v>18.240000000000002</v>
      </c>
      <c r="R281" s="161"/>
      <c r="S281" s="59"/>
      <c r="T281" s="160"/>
      <c r="U281" s="158"/>
      <c r="V281" s="159"/>
      <c r="W281" s="158"/>
      <c r="X281" s="158"/>
      <c r="Y281" s="157"/>
      <c r="Z281" s="57">
        <v>858</v>
      </c>
      <c r="AA281" s="56" t="s">
        <v>3</v>
      </c>
      <c r="AB281" s="55">
        <f t="shared" si="409"/>
        <v>2059.1999999999998</v>
      </c>
      <c r="AC281" s="54">
        <f t="shared" si="410"/>
        <v>82.367999999999995</v>
      </c>
      <c r="AD281" s="53">
        <f t="shared" si="411"/>
        <v>15649.920000000002</v>
      </c>
      <c r="AE281" s="52" t="s">
        <v>2</v>
      </c>
      <c r="AF281" s="51">
        <f t="shared" si="328"/>
        <v>1</v>
      </c>
      <c r="AG281" s="50" t="s">
        <v>1</v>
      </c>
      <c r="AH281" s="49">
        <f t="shared" si="325"/>
        <v>2.4</v>
      </c>
      <c r="AI281" s="48">
        <f t="shared" si="326"/>
        <v>9.6000000000000002E-2</v>
      </c>
      <c r="AJ281" s="47">
        <f t="shared" si="327"/>
        <v>18.240000000000002</v>
      </c>
      <c r="AK281" s="46" t="s">
        <v>308</v>
      </c>
      <c r="AL281" s="45"/>
      <c r="AM281" s="44">
        <f t="shared" si="398"/>
        <v>624</v>
      </c>
      <c r="AN281" s="43">
        <f t="shared" si="391"/>
        <v>748.8</v>
      </c>
      <c r="AO281" s="42">
        <f t="shared" si="392"/>
        <v>15600</v>
      </c>
      <c r="AP281" s="41">
        <f t="shared" si="393"/>
        <v>18720</v>
      </c>
      <c r="AQ281" s="108"/>
      <c r="AR281" s="108"/>
      <c r="AS281" s="108"/>
      <c r="AT281" s="66" t="str">
        <f t="shared" si="394"/>
        <v>193709</v>
      </c>
      <c r="AU281" s="66">
        <v>190</v>
      </c>
      <c r="AV281" s="40">
        <v>15600</v>
      </c>
      <c r="AW281" s="40">
        <f t="shared" si="395"/>
        <v>624</v>
      </c>
    </row>
    <row r="282" spans="1:49" ht="15" customHeight="1" x14ac:dyDescent="0.3">
      <c r="A282" s="73" t="s">
        <v>1460</v>
      </c>
      <c r="B282" s="72" t="s">
        <v>301</v>
      </c>
      <c r="C282" s="74">
        <v>40</v>
      </c>
      <c r="D282" s="74">
        <v>1000</v>
      </c>
      <c r="E282" s="74">
        <v>600</v>
      </c>
      <c r="F282" s="72" t="str">
        <f t="shared" ref="F282:F345" si="412">D282&amp;"x"&amp;E282&amp;"x"&amp;C282</f>
        <v>1000x600x40</v>
      </c>
      <c r="G282" s="431" t="s">
        <v>1324</v>
      </c>
      <c r="H282" s="442" t="s">
        <v>1660</v>
      </c>
      <c r="I282" s="67" t="s">
        <v>109</v>
      </c>
      <c r="J282" s="65"/>
      <c r="K282" s="64" t="str">
        <f t="shared" si="408"/>
        <v>C</v>
      </c>
      <c r="L282" s="64" t="str">
        <f t="shared" si="408"/>
        <v>C</v>
      </c>
      <c r="M282" s="63" t="str">
        <f t="shared" si="408"/>
        <v>C</v>
      </c>
      <c r="N282" s="62">
        <v>4</v>
      </c>
      <c r="O282" s="55">
        <f>N282*D282*E282/1000000</f>
        <v>2.4</v>
      </c>
      <c r="P282" s="54">
        <f>O282*C282/1000</f>
        <v>9.6000000000000002E-2</v>
      </c>
      <c r="Q282" s="53">
        <f>P282*AU282</f>
        <v>18.240000000000002</v>
      </c>
      <c r="R282" s="57">
        <v>60</v>
      </c>
      <c r="S282" s="59">
        <v>4</v>
      </c>
      <c r="T282" s="171">
        <f>R282*N282</f>
        <v>240</v>
      </c>
      <c r="U282" s="55">
        <f>O282*R282</f>
        <v>144</v>
      </c>
      <c r="V282" s="54">
        <f>P282*R282</f>
        <v>5.76</v>
      </c>
      <c r="W282" s="55">
        <f>AU282*V282</f>
        <v>1094.3999999999999</v>
      </c>
      <c r="X282" s="55" t="s">
        <v>198</v>
      </c>
      <c r="Y282" s="174">
        <f>R282/S282*N282*C282+140</f>
        <v>2540</v>
      </c>
      <c r="Z282" s="155">
        <f>AA282*R282</f>
        <v>780</v>
      </c>
      <c r="AA282" s="59">
        <v>13</v>
      </c>
      <c r="AB282" s="55">
        <f t="shared" si="409"/>
        <v>1872</v>
      </c>
      <c r="AC282" s="54">
        <f t="shared" si="410"/>
        <v>74.88</v>
      </c>
      <c r="AD282" s="53">
        <f t="shared" si="411"/>
        <v>14227.199999999999</v>
      </c>
      <c r="AE282" s="154" t="s">
        <v>134</v>
      </c>
      <c r="AF282" s="51">
        <f t="shared" si="328"/>
        <v>9</v>
      </c>
      <c r="AG282" s="169" t="s">
        <v>137</v>
      </c>
      <c r="AH282" s="49">
        <f t="shared" ref="AH282:AH345" si="413">IF(AG282="пач.",AF282*O282,AF282*U282)</f>
        <v>1296</v>
      </c>
      <c r="AI282" s="48">
        <f t="shared" ref="AI282:AI345" si="414">IF(AG282="пач.",AF282*P282,AF282*V282)</f>
        <v>51.839999999999996</v>
      </c>
      <c r="AJ282" s="47">
        <f t="shared" ref="AJ282:AJ345" si="415">IF(AG282="пач.",AF282*Q282,AF282*W282)</f>
        <v>9849.5999999999985</v>
      </c>
      <c r="AK282" s="46" t="s">
        <v>308</v>
      </c>
      <c r="AL282" s="45" t="s">
        <v>1323</v>
      </c>
      <c r="AM282" s="44">
        <f t="shared" si="398"/>
        <v>624</v>
      </c>
      <c r="AN282" s="43">
        <f t="shared" si="391"/>
        <v>748.8</v>
      </c>
      <c r="AO282" s="42">
        <f t="shared" si="392"/>
        <v>15600</v>
      </c>
      <c r="AP282" s="41">
        <f t="shared" si="393"/>
        <v>18720</v>
      </c>
      <c r="AQ282" s="108"/>
      <c r="AR282" s="108"/>
      <c r="AS282" s="108"/>
      <c r="AT282" s="66" t="str">
        <f t="shared" si="394"/>
        <v>222614</v>
      </c>
      <c r="AU282" s="66">
        <v>190</v>
      </c>
      <c r="AV282" s="40">
        <v>15600</v>
      </c>
      <c r="AW282" s="40">
        <f t="shared" si="395"/>
        <v>624</v>
      </c>
    </row>
    <row r="283" spans="1:49" ht="15" customHeight="1" x14ac:dyDescent="0.3">
      <c r="A283" s="73" t="s">
        <v>1460</v>
      </c>
      <c r="B283" s="72" t="s">
        <v>301</v>
      </c>
      <c r="C283" s="74">
        <v>40</v>
      </c>
      <c r="D283" s="71">
        <v>2000</v>
      </c>
      <c r="E283" s="71">
        <v>1200</v>
      </c>
      <c r="F283" s="70" t="str">
        <f t="shared" si="412"/>
        <v>2000x1200x40</v>
      </c>
      <c r="G283" s="431" t="s">
        <v>307</v>
      </c>
      <c r="H283" s="442" t="s">
        <v>306</v>
      </c>
      <c r="I283" s="67" t="s">
        <v>107</v>
      </c>
      <c r="J283" s="65" t="str">
        <f t="shared" ref="J283:M285" si="416">$AE283</f>
        <v>C</v>
      </c>
      <c r="K283" s="64" t="str">
        <f t="shared" si="416"/>
        <v>C</v>
      </c>
      <c r="L283" s="64" t="str">
        <f t="shared" si="416"/>
        <v>C</v>
      </c>
      <c r="M283" s="63"/>
      <c r="N283" s="156"/>
      <c r="O283" s="55"/>
      <c r="P283" s="54"/>
      <c r="Q283" s="53"/>
      <c r="R283" s="61" t="s">
        <v>3</v>
      </c>
      <c r="S283" s="60">
        <v>1</v>
      </c>
      <c r="T283" s="59">
        <v>28</v>
      </c>
      <c r="U283" s="55">
        <f>T283*D283*E283/1000000</f>
        <v>67.2</v>
      </c>
      <c r="V283" s="54">
        <f>U283*C283/1000</f>
        <v>2.6880000000000002</v>
      </c>
      <c r="W283" s="55">
        <f>AU283*V283</f>
        <v>510.72</v>
      </c>
      <c r="X283" s="55" t="s">
        <v>198</v>
      </c>
      <c r="Y283" s="58">
        <f>T283/S283*C283+140</f>
        <v>1260</v>
      </c>
      <c r="Z283" s="155" t="s">
        <v>3</v>
      </c>
      <c r="AA283" s="59">
        <v>26</v>
      </c>
      <c r="AB283" s="55">
        <f t="shared" si="409"/>
        <v>1747.2</v>
      </c>
      <c r="AC283" s="54">
        <f t="shared" si="410"/>
        <v>69.888000000000005</v>
      </c>
      <c r="AD283" s="53">
        <f t="shared" si="411"/>
        <v>13278.720000000001</v>
      </c>
      <c r="AE283" s="154" t="s">
        <v>134</v>
      </c>
      <c r="AF283" s="51">
        <f t="shared" si="328"/>
        <v>18</v>
      </c>
      <c r="AG283" s="169" t="s">
        <v>137</v>
      </c>
      <c r="AH283" s="49">
        <f t="shared" si="413"/>
        <v>1209.6000000000001</v>
      </c>
      <c r="AI283" s="48">
        <f t="shared" si="414"/>
        <v>48.384</v>
      </c>
      <c r="AJ283" s="47">
        <f t="shared" si="415"/>
        <v>9192.9600000000009</v>
      </c>
      <c r="AK283" s="46"/>
      <c r="AL283" s="45" t="s">
        <v>305</v>
      </c>
      <c r="AM283" s="44">
        <f t="shared" si="398"/>
        <v>624</v>
      </c>
      <c r="AN283" s="43">
        <f t="shared" si="391"/>
        <v>748.8</v>
      </c>
      <c r="AO283" s="42">
        <f t="shared" si="392"/>
        <v>15600</v>
      </c>
      <c r="AP283" s="41">
        <f t="shared" si="393"/>
        <v>18720</v>
      </c>
      <c r="AQ283" s="108"/>
      <c r="AR283" s="108"/>
      <c r="AS283" s="108"/>
      <c r="AT283" s="66" t="str">
        <f t="shared" si="394"/>
        <v>193723</v>
      </c>
      <c r="AU283" s="66">
        <v>190</v>
      </c>
      <c r="AV283" s="40">
        <v>15600</v>
      </c>
      <c r="AW283" s="40">
        <f t="shared" si="395"/>
        <v>624</v>
      </c>
    </row>
    <row r="284" spans="1:49" ht="15" customHeight="1" x14ac:dyDescent="0.3">
      <c r="A284" s="73" t="s">
        <v>1460</v>
      </c>
      <c r="B284" s="72" t="s">
        <v>301</v>
      </c>
      <c r="C284" s="71">
        <v>50</v>
      </c>
      <c r="D284" s="71">
        <v>1000</v>
      </c>
      <c r="E284" s="71">
        <v>600</v>
      </c>
      <c r="F284" s="70" t="str">
        <f t="shared" si="412"/>
        <v>1000x600x50</v>
      </c>
      <c r="G284" s="431" t="s">
        <v>304</v>
      </c>
      <c r="H284" s="442" t="s">
        <v>303</v>
      </c>
      <c r="I284" s="67" t="s">
        <v>1</v>
      </c>
      <c r="J284" s="65" t="str">
        <f t="shared" si="416"/>
        <v>A</v>
      </c>
      <c r="K284" s="64" t="str">
        <f t="shared" si="416"/>
        <v>A</v>
      </c>
      <c r="L284" s="64" t="str">
        <f t="shared" si="416"/>
        <v>A</v>
      </c>
      <c r="M284" s="63" t="str">
        <f t="shared" si="416"/>
        <v>A</v>
      </c>
      <c r="N284" s="62">
        <v>4</v>
      </c>
      <c r="O284" s="55">
        <f>N284*D284*E284/1000000</f>
        <v>2.4</v>
      </c>
      <c r="P284" s="54">
        <f>O284*C284/1000</f>
        <v>0.12</v>
      </c>
      <c r="Q284" s="53">
        <f>P284*AU284</f>
        <v>22.8</v>
      </c>
      <c r="R284" s="161"/>
      <c r="S284" s="59"/>
      <c r="T284" s="160"/>
      <c r="U284" s="158"/>
      <c r="V284" s="159"/>
      <c r="W284" s="158"/>
      <c r="X284" s="158"/>
      <c r="Y284" s="157"/>
      <c r="Z284" s="57">
        <v>676</v>
      </c>
      <c r="AA284" s="56" t="s">
        <v>3</v>
      </c>
      <c r="AB284" s="55">
        <f t="shared" si="409"/>
        <v>1622.3999999999999</v>
      </c>
      <c r="AC284" s="54">
        <f t="shared" si="410"/>
        <v>81.11999999999999</v>
      </c>
      <c r="AD284" s="53">
        <f t="shared" si="411"/>
        <v>15412.800000000001</v>
      </c>
      <c r="AE284" s="52" t="s">
        <v>2</v>
      </c>
      <c r="AF284" s="51">
        <f t="shared" si="328"/>
        <v>1</v>
      </c>
      <c r="AG284" s="50" t="s">
        <v>1</v>
      </c>
      <c r="AH284" s="49">
        <f t="shared" si="413"/>
        <v>2.4</v>
      </c>
      <c r="AI284" s="48">
        <f t="shared" si="414"/>
        <v>0.12</v>
      </c>
      <c r="AJ284" s="47">
        <f t="shared" si="415"/>
        <v>22.8</v>
      </c>
      <c r="AK284" s="46" t="s">
        <v>302</v>
      </c>
      <c r="AL284" s="45"/>
      <c r="AM284" s="44">
        <f t="shared" si="398"/>
        <v>780</v>
      </c>
      <c r="AN284" s="43">
        <f t="shared" si="391"/>
        <v>936</v>
      </c>
      <c r="AO284" s="42">
        <f t="shared" si="392"/>
        <v>15600</v>
      </c>
      <c r="AP284" s="41">
        <f t="shared" si="393"/>
        <v>18720</v>
      </c>
      <c r="AQ284" s="108"/>
      <c r="AR284" s="108"/>
      <c r="AS284" s="108"/>
      <c r="AT284" s="66" t="str">
        <f t="shared" si="394"/>
        <v>193719</v>
      </c>
      <c r="AU284" s="66">
        <v>190</v>
      </c>
      <c r="AV284" s="40">
        <v>15600</v>
      </c>
      <c r="AW284" s="40">
        <f t="shared" si="395"/>
        <v>780</v>
      </c>
    </row>
    <row r="285" spans="1:49" ht="15" customHeight="1" x14ac:dyDescent="0.3">
      <c r="A285" s="73" t="s">
        <v>1460</v>
      </c>
      <c r="B285" s="72" t="s">
        <v>301</v>
      </c>
      <c r="C285" s="74">
        <v>50</v>
      </c>
      <c r="D285" s="74">
        <v>1000</v>
      </c>
      <c r="E285" s="74">
        <v>600</v>
      </c>
      <c r="F285" s="72" t="str">
        <f t="shared" si="412"/>
        <v>1000x600x50</v>
      </c>
      <c r="G285" s="431" t="s">
        <v>1325</v>
      </c>
      <c r="H285" s="442" t="s">
        <v>1661</v>
      </c>
      <c r="I285" s="67" t="s">
        <v>109</v>
      </c>
      <c r="J285" s="65"/>
      <c r="K285" s="64" t="str">
        <f t="shared" si="416"/>
        <v>C</v>
      </c>
      <c r="L285" s="64" t="str">
        <f t="shared" si="416"/>
        <v>C</v>
      </c>
      <c r="M285" s="63" t="str">
        <f t="shared" si="416"/>
        <v>C</v>
      </c>
      <c r="N285" s="62">
        <v>4</v>
      </c>
      <c r="O285" s="55">
        <f>N285*D285*E285/1000000</f>
        <v>2.4</v>
      </c>
      <c r="P285" s="54">
        <f>O285*C285/1000</f>
        <v>0.12</v>
      </c>
      <c r="Q285" s="53">
        <f>P285*AU285</f>
        <v>22.8</v>
      </c>
      <c r="R285" s="57">
        <v>48</v>
      </c>
      <c r="S285" s="59">
        <v>4</v>
      </c>
      <c r="T285" s="171">
        <f>R285*N285</f>
        <v>192</v>
      </c>
      <c r="U285" s="55">
        <f>O285*R285</f>
        <v>115.19999999999999</v>
      </c>
      <c r="V285" s="54">
        <f>P285*R285</f>
        <v>5.76</v>
      </c>
      <c r="W285" s="55">
        <f>AU285*V285</f>
        <v>1094.3999999999999</v>
      </c>
      <c r="X285" s="55" t="s">
        <v>198</v>
      </c>
      <c r="Y285" s="174">
        <f>R285/S285*N285*C285+140</f>
        <v>2540</v>
      </c>
      <c r="Z285" s="155">
        <f>AA285*R285</f>
        <v>624</v>
      </c>
      <c r="AA285" s="59">
        <v>13</v>
      </c>
      <c r="AB285" s="55">
        <f t="shared" si="409"/>
        <v>1497.6</v>
      </c>
      <c r="AC285" s="54">
        <f t="shared" si="410"/>
        <v>74.88</v>
      </c>
      <c r="AD285" s="53">
        <f t="shared" si="411"/>
        <v>14227.199999999999</v>
      </c>
      <c r="AE285" s="154" t="s">
        <v>134</v>
      </c>
      <c r="AF285" s="51">
        <f t="shared" ref="AF285:AF348" si="417">IF(LEFT(AE285,1)="A",1,IF(AG285="пач.",IF(AE285="B",ROUNDUP(6000/Q285,0),ROUNDUP(9000/Q285,0)),IF(AE285="B",ROUNDUP(6000/W285,0),ROUNDUP(9000/W285,0))))</f>
        <v>9</v>
      </c>
      <c r="AG285" s="169" t="s">
        <v>137</v>
      </c>
      <c r="AH285" s="49">
        <f t="shared" si="413"/>
        <v>1036.8</v>
      </c>
      <c r="AI285" s="48">
        <f t="shared" si="414"/>
        <v>51.839999999999996</v>
      </c>
      <c r="AJ285" s="47">
        <f t="shared" si="415"/>
        <v>9849.5999999999985</v>
      </c>
      <c r="AK285" s="46" t="s">
        <v>302</v>
      </c>
      <c r="AL285" s="45" t="s">
        <v>1326</v>
      </c>
      <c r="AM285" s="44">
        <f t="shared" si="398"/>
        <v>780</v>
      </c>
      <c r="AN285" s="43">
        <f t="shared" si="391"/>
        <v>936</v>
      </c>
      <c r="AO285" s="42">
        <f t="shared" si="392"/>
        <v>15600</v>
      </c>
      <c r="AP285" s="41">
        <f t="shared" si="393"/>
        <v>18720</v>
      </c>
      <c r="AQ285" s="108"/>
      <c r="AR285" s="108"/>
      <c r="AS285" s="108"/>
      <c r="AT285" s="66" t="str">
        <f t="shared" si="394"/>
        <v>219526</v>
      </c>
      <c r="AU285" s="66">
        <v>190</v>
      </c>
      <c r="AV285" s="40">
        <v>15600</v>
      </c>
      <c r="AW285" s="40">
        <f t="shared" si="395"/>
        <v>780</v>
      </c>
    </row>
    <row r="286" spans="1:49" ht="15" customHeight="1" x14ac:dyDescent="0.3">
      <c r="A286" s="73" t="s">
        <v>1460</v>
      </c>
      <c r="B286" s="72" t="s">
        <v>301</v>
      </c>
      <c r="C286" s="74">
        <v>50</v>
      </c>
      <c r="D286" s="71">
        <v>2000</v>
      </c>
      <c r="E286" s="71">
        <v>1200</v>
      </c>
      <c r="F286" s="70" t="str">
        <f t="shared" si="412"/>
        <v>2000x1200x50</v>
      </c>
      <c r="G286" s="431" t="s">
        <v>300</v>
      </c>
      <c r="H286" s="442" t="s">
        <v>299</v>
      </c>
      <c r="I286" s="67" t="s">
        <v>107</v>
      </c>
      <c r="J286" s="65" t="str">
        <f t="shared" ref="J286:M288" si="418">$AE286</f>
        <v>C</v>
      </c>
      <c r="K286" s="64" t="str">
        <f t="shared" si="418"/>
        <v>C</v>
      </c>
      <c r="L286" s="64" t="str">
        <f t="shared" si="418"/>
        <v>C</v>
      </c>
      <c r="M286" s="63"/>
      <c r="N286" s="156"/>
      <c r="O286" s="55"/>
      <c r="P286" s="54"/>
      <c r="Q286" s="53"/>
      <c r="R286" s="61" t="s">
        <v>3</v>
      </c>
      <c r="S286" s="60">
        <v>1</v>
      </c>
      <c r="T286" s="59">
        <v>22</v>
      </c>
      <c r="U286" s="55">
        <f>T286*D286*E286/1000000</f>
        <v>52.8</v>
      </c>
      <c r="V286" s="54">
        <f>U286*C286/1000</f>
        <v>2.64</v>
      </c>
      <c r="W286" s="55">
        <f>AU286*V286</f>
        <v>501.6</v>
      </c>
      <c r="X286" s="55" t="s">
        <v>198</v>
      </c>
      <c r="Y286" s="58">
        <f>T286/S286*C286+140</f>
        <v>1240</v>
      </c>
      <c r="Z286" s="155" t="s">
        <v>3</v>
      </c>
      <c r="AA286" s="59">
        <v>26</v>
      </c>
      <c r="AB286" s="55">
        <f t="shared" si="409"/>
        <v>1372.8</v>
      </c>
      <c r="AC286" s="54">
        <f t="shared" si="410"/>
        <v>68.64</v>
      </c>
      <c r="AD286" s="53">
        <f t="shared" si="411"/>
        <v>13041.6</v>
      </c>
      <c r="AE286" s="154" t="s">
        <v>134</v>
      </c>
      <c r="AF286" s="51">
        <f t="shared" si="417"/>
        <v>18</v>
      </c>
      <c r="AG286" s="169" t="s">
        <v>137</v>
      </c>
      <c r="AH286" s="49">
        <f t="shared" si="413"/>
        <v>950.4</v>
      </c>
      <c r="AI286" s="48">
        <f t="shared" si="414"/>
        <v>47.52</v>
      </c>
      <c r="AJ286" s="47">
        <f t="shared" si="415"/>
        <v>9028.8000000000011</v>
      </c>
      <c r="AK286" s="46"/>
      <c r="AL286" s="45" t="s">
        <v>298</v>
      </c>
      <c r="AM286" s="44">
        <f t="shared" si="398"/>
        <v>780</v>
      </c>
      <c r="AN286" s="43">
        <f t="shared" si="391"/>
        <v>936</v>
      </c>
      <c r="AO286" s="42">
        <f t="shared" si="392"/>
        <v>15600</v>
      </c>
      <c r="AP286" s="41">
        <f t="shared" si="393"/>
        <v>18720</v>
      </c>
      <c r="AQ286" s="108"/>
      <c r="AR286" s="108"/>
      <c r="AS286" s="108"/>
      <c r="AT286" s="66" t="str">
        <f t="shared" si="394"/>
        <v>223073</v>
      </c>
      <c r="AU286" s="66">
        <v>190</v>
      </c>
      <c r="AV286" s="40">
        <v>15600</v>
      </c>
      <c r="AW286" s="40">
        <f t="shared" si="395"/>
        <v>780</v>
      </c>
    </row>
    <row r="287" spans="1:49" ht="15" customHeight="1" x14ac:dyDescent="0.3">
      <c r="A287" s="73" t="s">
        <v>1460</v>
      </c>
      <c r="B287" s="70" t="s">
        <v>279</v>
      </c>
      <c r="C287" s="71">
        <v>40</v>
      </c>
      <c r="D287" s="71">
        <v>1000</v>
      </c>
      <c r="E287" s="71">
        <v>600</v>
      </c>
      <c r="F287" s="70" t="str">
        <f t="shared" si="412"/>
        <v>1000x600x40</v>
      </c>
      <c r="G287" s="431" t="s">
        <v>1377</v>
      </c>
      <c r="H287" s="442" t="s">
        <v>297</v>
      </c>
      <c r="I287" s="67" t="s">
        <v>1</v>
      </c>
      <c r="J287" s="65" t="str">
        <f t="shared" si="418"/>
        <v>A</v>
      </c>
      <c r="K287" s="64" t="str">
        <f t="shared" si="418"/>
        <v>A</v>
      </c>
      <c r="L287" s="64" t="str">
        <f t="shared" si="418"/>
        <v>A</v>
      </c>
      <c r="M287" s="63" t="str">
        <f t="shared" si="418"/>
        <v>A</v>
      </c>
      <c r="N287" s="62">
        <v>6</v>
      </c>
      <c r="O287" s="55">
        <f>N287*D287*E287/1000000</f>
        <v>3.6</v>
      </c>
      <c r="P287" s="54">
        <f>O287*C287/1000</f>
        <v>0.14399999999999999</v>
      </c>
      <c r="Q287" s="53">
        <f>P287*AU287</f>
        <v>23.04</v>
      </c>
      <c r="R287" s="161"/>
      <c r="S287" s="59"/>
      <c r="T287" s="160"/>
      <c r="U287" s="158"/>
      <c r="V287" s="159"/>
      <c r="W287" s="158"/>
      <c r="X287" s="158"/>
      <c r="Y287" s="157"/>
      <c r="Z287" s="57">
        <v>572</v>
      </c>
      <c r="AA287" s="56" t="s">
        <v>3</v>
      </c>
      <c r="AB287" s="55">
        <f t="shared" si="409"/>
        <v>2059.2000000000003</v>
      </c>
      <c r="AC287" s="54">
        <f t="shared" si="410"/>
        <v>82.367999999999995</v>
      </c>
      <c r="AD287" s="53">
        <f t="shared" si="411"/>
        <v>13178.88</v>
      </c>
      <c r="AE287" s="52" t="s">
        <v>2</v>
      </c>
      <c r="AF287" s="51">
        <f t="shared" si="417"/>
        <v>1</v>
      </c>
      <c r="AG287" s="50" t="s">
        <v>1</v>
      </c>
      <c r="AH287" s="49">
        <f t="shared" si="413"/>
        <v>3.6</v>
      </c>
      <c r="AI287" s="48">
        <f t="shared" si="414"/>
        <v>0.14399999999999999</v>
      </c>
      <c r="AJ287" s="47">
        <f t="shared" si="415"/>
        <v>23.04</v>
      </c>
      <c r="AK287" s="348" t="s">
        <v>1420</v>
      </c>
      <c r="AL287" s="45"/>
      <c r="AM287" s="44">
        <f t="shared" si="398"/>
        <v>543.20000000000005</v>
      </c>
      <c r="AN287" s="43">
        <f t="shared" si="391"/>
        <v>651.84</v>
      </c>
      <c r="AO287" s="42">
        <f t="shared" ref="AO287:AO318" si="419">ROUND(AV287*(1-$AP$12),2)</f>
        <v>13580</v>
      </c>
      <c r="AP287" s="41">
        <f t="shared" si="393"/>
        <v>16296</v>
      </c>
      <c r="AQ287" s="108"/>
      <c r="AR287" s="108"/>
      <c r="AS287" s="108"/>
      <c r="AT287" s="66" t="str">
        <f t="shared" si="394"/>
        <v>286242</v>
      </c>
      <c r="AU287" s="66">
        <v>160</v>
      </c>
      <c r="AV287" s="40">
        <v>13580</v>
      </c>
      <c r="AW287" s="40">
        <f t="shared" si="395"/>
        <v>543.20000000000005</v>
      </c>
    </row>
    <row r="288" spans="1:49" ht="15" customHeight="1" x14ac:dyDescent="0.3">
      <c r="A288" s="73" t="s">
        <v>1460</v>
      </c>
      <c r="B288" s="72" t="s">
        <v>279</v>
      </c>
      <c r="C288" s="74">
        <v>40</v>
      </c>
      <c r="D288" s="74">
        <v>1000</v>
      </c>
      <c r="E288" s="74">
        <v>600</v>
      </c>
      <c r="F288" s="72" t="str">
        <f t="shared" si="412"/>
        <v>1000x600x40</v>
      </c>
      <c r="G288" s="431" t="s">
        <v>1378</v>
      </c>
      <c r="H288" s="442" t="s">
        <v>1662</v>
      </c>
      <c r="I288" s="67" t="s">
        <v>109</v>
      </c>
      <c r="J288" s="65"/>
      <c r="K288" s="64" t="str">
        <f t="shared" si="418"/>
        <v>C</v>
      </c>
      <c r="L288" s="64" t="str">
        <f t="shared" si="418"/>
        <v>C</v>
      </c>
      <c r="M288" s="63" t="str">
        <f t="shared" si="418"/>
        <v>C</v>
      </c>
      <c r="N288" s="62">
        <v>6</v>
      </c>
      <c r="O288" s="55">
        <f>N288*D288*E288/1000000</f>
        <v>3.6</v>
      </c>
      <c r="P288" s="54">
        <f>O288*C288/1000</f>
        <v>0.14399999999999999</v>
      </c>
      <c r="Q288" s="53">
        <f>P288*AU288</f>
        <v>23.04</v>
      </c>
      <c r="R288" s="57">
        <v>40</v>
      </c>
      <c r="S288" s="59">
        <v>4</v>
      </c>
      <c r="T288" s="171">
        <f>R288*N288</f>
        <v>240</v>
      </c>
      <c r="U288" s="55">
        <f>O288*R288</f>
        <v>144</v>
      </c>
      <c r="V288" s="54">
        <f>P288*R288</f>
        <v>5.76</v>
      </c>
      <c r="W288" s="55">
        <f>AU288*V288</f>
        <v>921.59999999999991</v>
      </c>
      <c r="X288" s="55" t="s">
        <v>198</v>
      </c>
      <c r="Y288" s="174">
        <f>R288/S288*N288*C288+140</f>
        <v>2540</v>
      </c>
      <c r="Z288" s="155">
        <f>AA288*R288</f>
        <v>520</v>
      </c>
      <c r="AA288" s="59">
        <v>13</v>
      </c>
      <c r="AB288" s="55">
        <f t="shared" si="409"/>
        <v>1872</v>
      </c>
      <c r="AC288" s="54">
        <f t="shared" si="410"/>
        <v>74.88</v>
      </c>
      <c r="AD288" s="53">
        <f t="shared" si="411"/>
        <v>11980.8</v>
      </c>
      <c r="AE288" s="154" t="s">
        <v>134</v>
      </c>
      <c r="AF288" s="51">
        <f t="shared" si="417"/>
        <v>10</v>
      </c>
      <c r="AG288" s="169" t="s">
        <v>137</v>
      </c>
      <c r="AH288" s="49">
        <f t="shared" si="413"/>
        <v>1440</v>
      </c>
      <c r="AI288" s="48">
        <f t="shared" si="414"/>
        <v>57.599999999999994</v>
      </c>
      <c r="AJ288" s="47">
        <f t="shared" si="415"/>
        <v>9216</v>
      </c>
      <c r="AK288" s="46" t="s">
        <v>1420</v>
      </c>
      <c r="AL288" s="360" t="s">
        <v>1422</v>
      </c>
      <c r="AM288" s="44">
        <f t="shared" si="398"/>
        <v>543.20000000000005</v>
      </c>
      <c r="AN288" s="43">
        <f t="shared" si="391"/>
        <v>651.84</v>
      </c>
      <c r="AO288" s="42">
        <f t="shared" si="419"/>
        <v>13580</v>
      </c>
      <c r="AP288" s="41">
        <f t="shared" si="393"/>
        <v>16296</v>
      </c>
      <c r="AQ288" s="108"/>
      <c r="AR288" s="108"/>
      <c r="AS288" s="108"/>
      <c r="AT288" s="66" t="str">
        <f t="shared" si="394"/>
        <v>286324</v>
      </c>
      <c r="AU288" s="66">
        <v>160</v>
      </c>
      <c r="AV288" s="40">
        <v>13580</v>
      </c>
      <c r="AW288" s="40">
        <f t="shared" si="395"/>
        <v>543.20000000000005</v>
      </c>
    </row>
    <row r="289" spans="1:49" ht="15" customHeight="1" x14ac:dyDescent="0.3">
      <c r="A289" s="73" t="s">
        <v>1460</v>
      </c>
      <c r="B289" s="72" t="s">
        <v>279</v>
      </c>
      <c r="C289" s="74">
        <v>40</v>
      </c>
      <c r="D289" s="71">
        <v>2000</v>
      </c>
      <c r="E289" s="71">
        <v>1200</v>
      </c>
      <c r="F289" s="70" t="str">
        <f t="shared" si="412"/>
        <v>2000x1200x40</v>
      </c>
      <c r="G289" s="431" t="s">
        <v>296</v>
      </c>
      <c r="H289" s="442" t="s">
        <v>1659</v>
      </c>
      <c r="I289" s="67" t="s">
        <v>107</v>
      </c>
      <c r="J289" s="65" t="str">
        <f t="shared" ref="J289:M291" si="420">$AE289</f>
        <v>C</v>
      </c>
      <c r="K289" s="64" t="str">
        <f t="shared" si="420"/>
        <v>C</v>
      </c>
      <c r="L289" s="64" t="str">
        <f t="shared" si="420"/>
        <v>C</v>
      </c>
      <c r="M289" s="63"/>
      <c r="N289" s="156"/>
      <c r="O289" s="55"/>
      <c r="P289" s="54"/>
      <c r="Q289" s="53"/>
      <c r="R289" s="61" t="s">
        <v>3</v>
      </c>
      <c r="S289" s="60">
        <v>1</v>
      </c>
      <c r="T289" s="59">
        <v>60</v>
      </c>
      <c r="U289" s="55">
        <f>T289*D289*E289/1000000</f>
        <v>144</v>
      </c>
      <c r="V289" s="54">
        <f>U289*C289/1000</f>
        <v>5.76</v>
      </c>
      <c r="W289" s="55">
        <f>AU289*V289</f>
        <v>921.59999999999991</v>
      </c>
      <c r="X289" s="55" t="s">
        <v>198</v>
      </c>
      <c r="Y289" s="58">
        <f>T289/S289*C289+140</f>
        <v>2540</v>
      </c>
      <c r="Z289" s="155" t="s">
        <v>3</v>
      </c>
      <c r="AA289" s="59">
        <v>13</v>
      </c>
      <c r="AB289" s="55">
        <f t="shared" si="409"/>
        <v>1872</v>
      </c>
      <c r="AC289" s="54">
        <f t="shared" si="410"/>
        <v>74.88</v>
      </c>
      <c r="AD289" s="53">
        <f t="shared" si="411"/>
        <v>11980.8</v>
      </c>
      <c r="AE289" s="154" t="s">
        <v>134</v>
      </c>
      <c r="AF289" s="51">
        <f t="shared" si="417"/>
        <v>10</v>
      </c>
      <c r="AG289" s="169" t="s">
        <v>137</v>
      </c>
      <c r="AH289" s="49">
        <f t="shared" si="413"/>
        <v>1440</v>
      </c>
      <c r="AI289" s="48">
        <f t="shared" si="414"/>
        <v>57.599999999999994</v>
      </c>
      <c r="AJ289" s="47">
        <f t="shared" si="415"/>
        <v>9216</v>
      </c>
      <c r="AK289" s="46"/>
      <c r="AL289" s="45" t="s">
        <v>295</v>
      </c>
      <c r="AM289" s="44">
        <f t="shared" si="398"/>
        <v>543.20000000000005</v>
      </c>
      <c r="AN289" s="43">
        <f t="shared" si="391"/>
        <v>651.84</v>
      </c>
      <c r="AO289" s="42">
        <f t="shared" si="419"/>
        <v>13580</v>
      </c>
      <c r="AP289" s="41">
        <f t="shared" si="393"/>
        <v>16296</v>
      </c>
      <c r="AQ289" s="108"/>
      <c r="AR289" s="108"/>
      <c r="AS289" s="108"/>
      <c r="AT289" s="66" t="str">
        <f t="shared" si="394"/>
        <v>225319</v>
      </c>
      <c r="AU289" s="66">
        <v>160</v>
      </c>
      <c r="AV289" s="40">
        <v>13580</v>
      </c>
      <c r="AW289" s="40">
        <f t="shared" si="395"/>
        <v>543.20000000000005</v>
      </c>
    </row>
    <row r="290" spans="1:49" ht="15" customHeight="1" x14ac:dyDescent="0.3">
      <c r="A290" s="73" t="s">
        <v>1460</v>
      </c>
      <c r="B290" s="72" t="s">
        <v>279</v>
      </c>
      <c r="C290" s="71">
        <v>50</v>
      </c>
      <c r="D290" s="71">
        <v>1000</v>
      </c>
      <c r="E290" s="71">
        <v>600</v>
      </c>
      <c r="F290" s="70" t="str">
        <f t="shared" si="412"/>
        <v>1000x600x50</v>
      </c>
      <c r="G290" s="431" t="s">
        <v>294</v>
      </c>
      <c r="H290" s="442" t="s">
        <v>293</v>
      </c>
      <c r="I290" s="67" t="s">
        <v>1</v>
      </c>
      <c r="J290" s="65" t="str">
        <f t="shared" si="420"/>
        <v>A</v>
      </c>
      <c r="K290" s="64" t="str">
        <f t="shared" si="420"/>
        <v>A</v>
      </c>
      <c r="L290" s="64" t="str">
        <f t="shared" si="420"/>
        <v>A</v>
      </c>
      <c r="M290" s="63" t="str">
        <f t="shared" si="420"/>
        <v>A</v>
      </c>
      <c r="N290" s="62">
        <v>4</v>
      </c>
      <c r="O290" s="55">
        <f>N290*D290*E290/1000000</f>
        <v>2.4</v>
      </c>
      <c r="P290" s="54">
        <f>O290*C290/1000</f>
        <v>0.12</v>
      </c>
      <c r="Q290" s="53">
        <f>P290*AU290</f>
        <v>19.2</v>
      </c>
      <c r="R290" s="161"/>
      <c r="S290" s="59"/>
      <c r="T290" s="160"/>
      <c r="U290" s="158"/>
      <c r="V290" s="159"/>
      <c r="W290" s="158"/>
      <c r="X290" s="158"/>
      <c r="Y290" s="157"/>
      <c r="Z290" s="57">
        <v>676</v>
      </c>
      <c r="AA290" s="56" t="s">
        <v>3</v>
      </c>
      <c r="AB290" s="55">
        <f t="shared" si="409"/>
        <v>1622.3999999999999</v>
      </c>
      <c r="AC290" s="54">
        <f t="shared" si="410"/>
        <v>81.11999999999999</v>
      </c>
      <c r="AD290" s="53">
        <f t="shared" si="411"/>
        <v>12979.199999999999</v>
      </c>
      <c r="AE290" s="52" t="s">
        <v>2</v>
      </c>
      <c r="AF290" s="51">
        <f t="shared" si="417"/>
        <v>1</v>
      </c>
      <c r="AG290" s="50" t="s">
        <v>1</v>
      </c>
      <c r="AH290" s="49">
        <f t="shared" si="413"/>
        <v>2.4</v>
      </c>
      <c r="AI290" s="48">
        <f t="shared" si="414"/>
        <v>0.12</v>
      </c>
      <c r="AJ290" s="47">
        <f t="shared" si="415"/>
        <v>19.2</v>
      </c>
      <c r="AK290" s="46" t="s">
        <v>292</v>
      </c>
      <c r="AL290" s="45"/>
      <c r="AM290" s="44">
        <f t="shared" si="398"/>
        <v>679</v>
      </c>
      <c r="AN290" s="43">
        <f t="shared" si="391"/>
        <v>814.8</v>
      </c>
      <c r="AO290" s="42">
        <f t="shared" si="419"/>
        <v>13580</v>
      </c>
      <c r="AP290" s="41">
        <f t="shared" si="393"/>
        <v>16296</v>
      </c>
      <c r="AQ290" s="108"/>
      <c r="AR290" s="108"/>
      <c r="AS290" s="108"/>
      <c r="AT290" s="66" t="str">
        <f t="shared" si="394"/>
        <v>194640</v>
      </c>
      <c r="AU290" s="66">
        <v>160</v>
      </c>
      <c r="AV290" s="40">
        <v>13580</v>
      </c>
      <c r="AW290" s="40">
        <f t="shared" si="395"/>
        <v>679</v>
      </c>
    </row>
    <row r="291" spans="1:49" ht="15" customHeight="1" x14ac:dyDescent="0.3">
      <c r="A291" s="73" t="s">
        <v>1460</v>
      </c>
      <c r="B291" s="72" t="s">
        <v>279</v>
      </c>
      <c r="C291" s="74">
        <v>50</v>
      </c>
      <c r="D291" s="74">
        <v>1000</v>
      </c>
      <c r="E291" s="74">
        <v>600</v>
      </c>
      <c r="F291" s="72" t="str">
        <f t="shared" si="412"/>
        <v>1000x600x50</v>
      </c>
      <c r="G291" s="431" t="s">
        <v>1328</v>
      </c>
      <c r="H291" s="442" t="s">
        <v>1663</v>
      </c>
      <c r="I291" s="67" t="s">
        <v>109</v>
      </c>
      <c r="J291" s="65"/>
      <c r="K291" s="64" t="str">
        <f t="shared" si="420"/>
        <v>C</v>
      </c>
      <c r="L291" s="64" t="str">
        <f t="shared" si="420"/>
        <v>C</v>
      </c>
      <c r="M291" s="63" t="str">
        <f t="shared" si="420"/>
        <v>C</v>
      </c>
      <c r="N291" s="62">
        <v>4</v>
      </c>
      <c r="O291" s="55">
        <f>N291*D291*E291/1000000</f>
        <v>2.4</v>
      </c>
      <c r="P291" s="54">
        <f>O291*C291/1000</f>
        <v>0.12</v>
      </c>
      <c r="Q291" s="53">
        <f>P291*AU291</f>
        <v>19.2</v>
      </c>
      <c r="R291" s="57">
        <v>48</v>
      </c>
      <c r="S291" s="59">
        <v>4</v>
      </c>
      <c r="T291" s="171">
        <f>R291*N291</f>
        <v>192</v>
      </c>
      <c r="U291" s="55">
        <f>O291*R291</f>
        <v>115.19999999999999</v>
      </c>
      <c r="V291" s="54">
        <f>P291*R291</f>
        <v>5.76</v>
      </c>
      <c r="W291" s="55">
        <f>AU291*V291</f>
        <v>921.59999999999991</v>
      </c>
      <c r="X291" s="55" t="s">
        <v>198</v>
      </c>
      <c r="Y291" s="174">
        <f>R291/S291*N291*C291+140</f>
        <v>2540</v>
      </c>
      <c r="Z291" s="155">
        <f>AA291*R291</f>
        <v>624</v>
      </c>
      <c r="AA291" s="59">
        <v>13</v>
      </c>
      <c r="AB291" s="55">
        <f t="shared" si="409"/>
        <v>1497.6</v>
      </c>
      <c r="AC291" s="54">
        <f t="shared" si="410"/>
        <v>74.88</v>
      </c>
      <c r="AD291" s="53">
        <f t="shared" si="411"/>
        <v>11980.8</v>
      </c>
      <c r="AE291" s="154" t="s">
        <v>134</v>
      </c>
      <c r="AF291" s="51">
        <f t="shared" si="417"/>
        <v>10</v>
      </c>
      <c r="AG291" s="169" t="s">
        <v>137</v>
      </c>
      <c r="AH291" s="49">
        <f t="shared" si="413"/>
        <v>1152</v>
      </c>
      <c r="AI291" s="48">
        <f t="shared" si="414"/>
        <v>57.599999999999994</v>
      </c>
      <c r="AJ291" s="47">
        <f t="shared" si="415"/>
        <v>9216</v>
      </c>
      <c r="AK291" s="46" t="s">
        <v>292</v>
      </c>
      <c r="AL291" s="45" t="s">
        <v>1327</v>
      </c>
      <c r="AM291" s="44">
        <f t="shared" si="398"/>
        <v>679</v>
      </c>
      <c r="AN291" s="43">
        <f t="shared" si="391"/>
        <v>814.8</v>
      </c>
      <c r="AO291" s="42">
        <f t="shared" si="419"/>
        <v>13580</v>
      </c>
      <c r="AP291" s="41">
        <f t="shared" si="393"/>
        <v>16296</v>
      </c>
      <c r="AQ291" s="108"/>
      <c r="AR291" s="108"/>
      <c r="AS291" s="108"/>
      <c r="AT291" s="66" t="str">
        <f t="shared" si="394"/>
        <v>231027</v>
      </c>
      <c r="AU291" s="66">
        <v>160</v>
      </c>
      <c r="AV291" s="40">
        <v>13580</v>
      </c>
      <c r="AW291" s="40">
        <f t="shared" si="395"/>
        <v>679</v>
      </c>
    </row>
    <row r="292" spans="1:49" ht="15" customHeight="1" x14ac:dyDescent="0.3">
      <c r="A292" s="73" t="s">
        <v>1460</v>
      </c>
      <c r="B292" s="72" t="s">
        <v>279</v>
      </c>
      <c r="C292" s="74">
        <v>50</v>
      </c>
      <c r="D292" s="71">
        <v>2000</v>
      </c>
      <c r="E292" s="71">
        <v>1200</v>
      </c>
      <c r="F292" s="70" t="str">
        <f t="shared" si="412"/>
        <v>2000x1200x50</v>
      </c>
      <c r="G292" s="434" t="s">
        <v>291</v>
      </c>
      <c r="H292" s="442" t="s">
        <v>290</v>
      </c>
      <c r="I292" s="67" t="s">
        <v>107</v>
      </c>
      <c r="J292" s="65" t="str">
        <f t="shared" ref="J292:M297" si="421">$AE292</f>
        <v>C</v>
      </c>
      <c r="K292" s="64" t="str">
        <f t="shared" si="421"/>
        <v>C</v>
      </c>
      <c r="L292" s="64" t="str">
        <f t="shared" si="421"/>
        <v>C</v>
      </c>
      <c r="M292" s="63"/>
      <c r="N292" s="156"/>
      <c r="O292" s="55"/>
      <c r="P292" s="54"/>
      <c r="Q292" s="53"/>
      <c r="R292" s="61" t="s">
        <v>3</v>
      </c>
      <c r="S292" s="60">
        <v>1</v>
      </c>
      <c r="T292" s="59">
        <v>48</v>
      </c>
      <c r="U292" s="55">
        <f>T292*D292*E292/1000000</f>
        <v>115.2</v>
      </c>
      <c r="V292" s="54">
        <f>U292*C292/1000</f>
        <v>5.76</v>
      </c>
      <c r="W292" s="55">
        <f>AU292*V292</f>
        <v>921.59999999999991</v>
      </c>
      <c r="X292" s="55" t="s">
        <v>198</v>
      </c>
      <c r="Y292" s="58">
        <f>T292/S292*C292+140</f>
        <v>2540</v>
      </c>
      <c r="Z292" s="155" t="s">
        <v>3</v>
      </c>
      <c r="AA292" s="59">
        <v>13</v>
      </c>
      <c r="AB292" s="55">
        <f t="shared" si="409"/>
        <v>1497.6000000000001</v>
      </c>
      <c r="AC292" s="54">
        <f t="shared" si="410"/>
        <v>74.88</v>
      </c>
      <c r="AD292" s="53">
        <f t="shared" si="411"/>
        <v>11980.8</v>
      </c>
      <c r="AE292" s="154" t="s">
        <v>134</v>
      </c>
      <c r="AF292" s="51">
        <f t="shared" si="417"/>
        <v>10</v>
      </c>
      <c r="AG292" s="169" t="s">
        <v>137</v>
      </c>
      <c r="AH292" s="49">
        <f t="shared" si="413"/>
        <v>1152</v>
      </c>
      <c r="AI292" s="48">
        <f t="shared" si="414"/>
        <v>57.599999999999994</v>
      </c>
      <c r="AJ292" s="47">
        <f t="shared" si="415"/>
        <v>9216</v>
      </c>
      <c r="AK292" s="46"/>
      <c r="AL292" s="45" t="s">
        <v>289</v>
      </c>
      <c r="AM292" s="44">
        <f t="shared" si="398"/>
        <v>679</v>
      </c>
      <c r="AN292" s="43">
        <f t="shared" si="391"/>
        <v>814.8</v>
      </c>
      <c r="AO292" s="42">
        <f t="shared" si="419"/>
        <v>13580</v>
      </c>
      <c r="AP292" s="41">
        <f t="shared" si="393"/>
        <v>16296</v>
      </c>
      <c r="AQ292" s="108"/>
      <c r="AR292" s="108"/>
      <c r="AS292" s="108"/>
      <c r="AT292" s="66" t="str">
        <f t="shared" si="394"/>
        <v>270830</v>
      </c>
      <c r="AU292" s="66">
        <v>160</v>
      </c>
      <c r="AV292" s="40">
        <v>13580</v>
      </c>
      <c r="AW292" s="40">
        <f t="shared" si="395"/>
        <v>679</v>
      </c>
    </row>
    <row r="293" spans="1:49" ht="15" customHeight="1" x14ac:dyDescent="0.3">
      <c r="A293" s="73" t="s">
        <v>1460</v>
      </c>
      <c r="B293" s="72" t="s">
        <v>279</v>
      </c>
      <c r="C293" s="71">
        <v>80</v>
      </c>
      <c r="D293" s="71">
        <v>1000</v>
      </c>
      <c r="E293" s="71">
        <v>600</v>
      </c>
      <c r="F293" s="70" t="str">
        <f t="shared" si="412"/>
        <v>1000x600x80</v>
      </c>
      <c r="G293" s="431" t="s">
        <v>1497</v>
      </c>
      <c r="H293" s="442" t="s">
        <v>1496</v>
      </c>
      <c r="I293" s="67" t="s">
        <v>1</v>
      </c>
      <c r="J293" s="65" t="str">
        <f t="shared" si="421"/>
        <v>C</v>
      </c>
      <c r="K293" s="64" t="str">
        <f t="shared" si="421"/>
        <v>C</v>
      </c>
      <c r="L293" s="64" t="str">
        <f t="shared" si="421"/>
        <v>C</v>
      </c>
      <c r="M293" s="63" t="str">
        <f t="shared" si="421"/>
        <v>C</v>
      </c>
      <c r="N293" s="62">
        <v>3</v>
      </c>
      <c r="O293" s="55">
        <f t="shared" ref="O293:O302" si="422">N293*D293*E293/1000000</f>
        <v>1.8</v>
      </c>
      <c r="P293" s="54">
        <f t="shared" ref="P293:P302" si="423">O293*C293/1000</f>
        <v>0.14399999999999999</v>
      </c>
      <c r="Q293" s="53">
        <f t="shared" ref="Q293:Q302" si="424">P293*AU293</f>
        <v>23.04</v>
      </c>
      <c r="R293" s="161"/>
      <c r="S293" s="59"/>
      <c r="T293" s="160"/>
      <c r="U293" s="158"/>
      <c r="V293" s="159"/>
      <c r="W293" s="158"/>
      <c r="X293" s="158"/>
      <c r="Y293" s="157"/>
      <c r="Z293" s="57">
        <v>576</v>
      </c>
      <c r="AA293" s="56" t="s">
        <v>3</v>
      </c>
      <c r="AB293" s="55">
        <f t="shared" ref="AB293" si="425">IF($AA293="--",$Z293*O293,$AA293*U293)</f>
        <v>1036.8</v>
      </c>
      <c r="AC293" s="54">
        <f t="shared" ref="AC293" si="426">IF($AA293="--",$Z293*P293,$AA293*V293)</f>
        <v>82.943999999999988</v>
      </c>
      <c r="AD293" s="53">
        <f t="shared" ref="AD293" si="427">IF($AA293="--",$Z293*Q293,$AA293*W293)</f>
        <v>13271.039999999999</v>
      </c>
      <c r="AE293" s="154" t="s">
        <v>134</v>
      </c>
      <c r="AF293" s="51">
        <f t="shared" si="417"/>
        <v>391</v>
      </c>
      <c r="AG293" s="50" t="s">
        <v>1</v>
      </c>
      <c r="AH293" s="49">
        <f t="shared" si="413"/>
        <v>703.80000000000007</v>
      </c>
      <c r="AI293" s="48">
        <f t="shared" si="414"/>
        <v>56.303999999999995</v>
      </c>
      <c r="AJ293" s="47">
        <f t="shared" si="415"/>
        <v>9008.64</v>
      </c>
      <c r="AK293" s="46" t="s">
        <v>1685</v>
      </c>
      <c r="AL293" s="45"/>
      <c r="AM293" s="44">
        <f t="shared" si="398"/>
        <v>1086.4000000000001</v>
      </c>
      <c r="AN293" s="43">
        <f t="shared" ref="AN293" si="428">ROUND(AM293*1.2,2)</f>
        <v>1303.68</v>
      </c>
      <c r="AO293" s="42">
        <f t="shared" si="419"/>
        <v>13580</v>
      </c>
      <c r="AP293" s="41">
        <f t="shared" ref="AP293" si="429">ROUND(AO293*1.2,2)</f>
        <v>16296</v>
      </c>
      <c r="AQ293" s="108"/>
      <c r="AR293" s="108"/>
      <c r="AS293" s="108"/>
      <c r="AT293" s="66" t="str">
        <f t="shared" si="394"/>
        <v>286279</v>
      </c>
      <c r="AU293" s="66">
        <v>160</v>
      </c>
      <c r="AV293" s="40">
        <v>13580</v>
      </c>
      <c r="AW293" s="40">
        <f t="shared" si="395"/>
        <v>1086.4000000000001</v>
      </c>
    </row>
    <row r="294" spans="1:49" ht="15" customHeight="1" x14ac:dyDescent="0.3">
      <c r="A294" s="73" t="s">
        <v>1460</v>
      </c>
      <c r="B294" s="72" t="s">
        <v>279</v>
      </c>
      <c r="C294" s="71">
        <v>100</v>
      </c>
      <c r="D294" s="74">
        <v>1000</v>
      </c>
      <c r="E294" s="74">
        <v>600</v>
      </c>
      <c r="F294" s="70" t="str">
        <f t="shared" si="412"/>
        <v>1000x600x100</v>
      </c>
      <c r="G294" s="431" t="s">
        <v>288</v>
      </c>
      <c r="H294" s="442" t="s">
        <v>287</v>
      </c>
      <c r="I294" s="67" t="s">
        <v>1</v>
      </c>
      <c r="J294" s="65" t="str">
        <f t="shared" si="421"/>
        <v>A</v>
      </c>
      <c r="K294" s="64" t="str">
        <f t="shared" si="421"/>
        <v>A</v>
      </c>
      <c r="L294" s="64" t="str">
        <f t="shared" si="421"/>
        <v>A</v>
      </c>
      <c r="M294" s="63" t="str">
        <f t="shared" si="421"/>
        <v>A</v>
      </c>
      <c r="N294" s="62">
        <v>2</v>
      </c>
      <c r="O294" s="55">
        <f t="shared" si="422"/>
        <v>1.2</v>
      </c>
      <c r="P294" s="54">
        <f t="shared" si="423"/>
        <v>0.12</v>
      </c>
      <c r="Q294" s="53">
        <f t="shared" si="424"/>
        <v>19.2</v>
      </c>
      <c r="R294" s="161"/>
      <c r="S294" s="59"/>
      <c r="T294" s="160"/>
      <c r="U294" s="158"/>
      <c r="V294" s="159"/>
      <c r="W294" s="158"/>
      <c r="X294" s="158"/>
      <c r="Y294" s="157"/>
      <c r="Z294" s="57">
        <v>676</v>
      </c>
      <c r="AA294" s="56" t="s">
        <v>3</v>
      </c>
      <c r="AB294" s="55">
        <f t="shared" ref="AB294:AB311" si="430">IF($AA294="--",$Z294*O294,$AA294*U294)</f>
        <v>811.19999999999993</v>
      </c>
      <c r="AC294" s="54">
        <f t="shared" ref="AC294:AC311" si="431">IF($AA294="--",$Z294*P294,$AA294*V294)</f>
        <v>81.11999999999999</v>
      </c>
      <c r="AD294" s="53">
        <f t="shared" ref="AD294:AD311" si="432">IF($AA294="--",$Z294*Q294,$AA294*W294)</f>
        <v>12979.199999999999</v>
      </c>
      <c r="AE294" s="52" t="s">
        <v>2</v>
      </c>
      <c r="AF294" s="51">
        <f t="shared" si="417"/>
        <v>1</v>
      </c>
      <c r="AG294" s="50" t="s">
        <v>1</v>
      </c>
      <c r="AH294" s="49">
        <f t="shared" si="413"/>
        <v>1.2</v>
      </c>
      <c r="AI294" s="48">
        <f t="shared" si="414"/>
        <v>0.12</v>
      </c>
      <c r="AJ294" s="47">
        <f t="shared" si="415"/>
        <v>19.2</v>
      </c>
      <c r="AK294" s="46" t="s">
        <v>286</v>
      </c>
      <c r="AL294" s="45"/>
      <c r="AM294" s="44">
        <f t="shared" si="398"/>
        <v>1358</v>
      </c>
      <c r="AN294" s="43">
        <f t="shared" si="391"/>
        <v>1629.6</v>
      </c>
      <c r="AO294" s="42">
        <f t="shared" si="419"/>
        <v>13580</v>
      </c>
      <c r="AP294" s="41">
        <f t="shared" si="393"/>
        <v>16296</v>
      </c>
      <c r="AQ294" s="108"/>
      <c r="AR294" s="108"/>
      <c r="AS294" s="108"/>
      <c r="AT294" s="66" t="str">
        <f t="shared" si="394"/>
        <v>194648</v>
      </c>
      <c r="AU294" s="66">
        <v>160</v>
      </c>
      <c r="AV294" s="40">
        <v>13580</v>
      </c>
      <c r="AW294" s="40">
        <f t="shared" si="395"/>
        <v>1358</v>
      </c>
    </row>
    <row r="295" spans="1:49" ht="15" customHeight="1" x14ac:dyDescent="0.3">
      <c r="A295" s="73" t="s">
        <v>1460</v>
      </c>
      <c r="B295" s="72" t="s">
        <v>279</v>
      </c>
      <c r="C295" s="71">
        <v>120</v>
      </c>
      <c r="D295" s="74">
        <v>1000</v>
      </c>
      <c r="E295" s="74">
        <v>600</v>
      </c>
      <c r="F295" s="70" t="str">
        <f t="shared" si="412"/>
        <v>1000x600x120</v>
      </c>
      <c r="G295" s="431" t="s">
        <v>285</v>
      </c>
      <c r="H295" s="442" t="s">
        <v>284</v>
      </c>
      <c r="I295" s="67" t="s">
        <v>1</v>
      </c>
      <c r="J295" s="65" t="str">
        <f t="shared" si="421"/>
        <v>C</v>
      </c>
      <c r="K295" s="64" t="str">
        <f t="shared" si="421"/>
        <v>C</v>
      </c>
      <c r="L295" s="64" t="str">
        <f t="shared" si="421"/>
        <v>C</v>
      </c>
      <c r="M295" s="63" t="str">
        <f t="shared" si="421"/>
        <v>C</v>
      </c>
      <c r="N295" s="62">
        <v>2</v>
      </c>
      <c r="O295" s="55">
        <f t="shared" si="422"/>
        <v>1.2</v>
      </c>
      <c r="P295" s="54">
        <f t="shared" si="423"/>
        <v>0.14399999999999999</v>
      </c>
      <c r="Q295" s="53">
        <f t="shared" si="424"/>
        <v>23.04</v>
      </c>
      <c r="R295" s="161"/>
      <c r="S295" s="59"/>
      <c r="T295" s="160"/>
      <c r="U295" s="158"/>
      <c r="V295" s="159"/>
      <c r="W295" s="158"/>
      <c r="X295" s="158"/>
      <c r="Y295" s="157"/>
      <c r="Z295" s="57">
        <v>572</v>
      </c>
      <c r="AA295" s="56" t="s">
        <v>3</v>
      </c>
      <c r="AB295" s="55">
        <f t="shared" si="430"/>
        <v>686.4</v>
      </c>
      <c r="AC295" s="54">
        <f t="shared" si="431"/>
        <v>82.367999999999995</v>
      </c>
      <c r="AD295" s="53">
        <f t="shared" si="432"/>
        <v>13178.88</v>
      </c>
      <c r="AE295" s="154" t="s">
        <v>134</v>
      </c>
      <c r="AF295" s="51">
        <f t="shared" si="417"/>
        <v>391</v>
      </c>
      <c r="AG295" s="50" t="s">
        <v>1</v>
      </c>
      <c r="AH295" s="49">
        <f t="shared" si="413"/>
        <v>469.2</v>
      </c>
      <c r="AI295" s="48">
        <f t="shared" si="414"/>
        <v>56.303999999999995</v>
      </c>
      <c r="AJ295" s="47">
        <f t="shared" si="415"/>
        <v>9008.64</v>
      </c>
      <c r="AK295" s="46" t="s">
        <v>283</v>
      </c>
      <c r="AL295" s="45"/>
      <c r="AM295" s="44">
        <f t="shared" si="398"/>
        <v>1629.6</v>
      </c>
      <c r="AN295" s="43">
        <f t="shared" si="391"/>
        <v>1955.52</v>
      </c>
      <c r="AO295" s="42">
        <f t="shared" si="419"/>
        <v>13580</v>
      </c>
      <c r="AP295" s="41">
        <f t="shared" si="393"/>
        <v>16296</v>
      </c>
      <c r="AQ295" s="108"/>
      <c r="AR295" s="108"/>
      <c r="AS295" s="108"/>
      <c r="AT295" s="66" t="str">
        <f t="shared" si="394"/>
        <v>207804</v>
      </c>
      <c r="AU295" s="66">
        <v>160</v>
      </c>
      <c r="AV295" s="40">
        <v>13580</v>
      </c>
      <c r="AW295" s="40">
        <f t="shared" si="395"/>
        <v>1629.6</v>
      </c>
    </row>
    <row r="296" spans="1:49" ht="15" customHeight="1" x14ac:dyDescent="0.3">
      <c r="A296" s="73" t="s">
        <v>1460</v>
      </c>
      <c r="B296" s="72" t="s">
        <v>279</v>
      </c>
      <c r="C296" s="71">
        <v>150</v>
      </c>
      <c r="D296" s="74">
        <v>1000</v>
      </c>
      <c r="E296" s="74">
        <v>600</v>
      </c>
      <c r="F296" s="70" t="str">
        <f t="shared" si="412"/>
        <v>1000x600x150</v>
      </c>
      <c r="G296" s="431" t="s">
        <v>282</v>
      </c>
      <c r="H296" s="442" t="s">
        <v>281</v>
      </c>
      <c r="I296" s="67" t="s">
        <v>1</v>
      </c>
      <c r="J296" s="65" t="str">
        <f t="shared" si="421"/>
        <v>C</v>
      </c>
      <c r="K296" s="64"/>
      <c r="L296" s="64" t="str">
        <f t="shared" si="421"/>
        <v>C</v>
      </c>
      <c r="M296" s="63" t="str">
        <f t="shared" si="421"/>
        <v>C</v>
      </c>
      <c r="N296" s="62">
        <v>2</v>
      </c>
      <c r="O296" s="55">
        <f t="shared" si="422"/>
        <v>1.2</v>
      </c>
      <c r="P296" s="54">
        <f t="shared" si="423"/>
        <v>0.18</v>
      </c>
      <c r="Q296" s="53">
        <f t="shared" si="424"/>
        <v>28.799999999999997</v>
      </c>
      <c r="R296" s="161"/>
      <c r="S296" s="59"/>
      <c r="T296" s="160"/>
      <c r="U296" s="158"/>
      <c r="V296" s="159"/>
      <c r="W296" s="158"/>
      <c r="X296" s="158"/>
      <c r="Y296" s="157"/>
      <c r="Z296" s="57">
        <v>416</v>
      </c>
      <c r="AA296" s="56" t="s">
        <v>3</v>
      </c>
      <c r="AB296" s="55">
        <f t="shared" si="430"/>
        <v>499.2</v>
      </c>
      <c r="AC296" s="54">
        <f t="shared" si="431"/>
        <v>74.88</v>
      </c>
      <c r="AD296" s="53">
        <f t="shared" si="432"/>
        <v>11980.8</v>
      </c>
      <c r="AE296" s="154" t="s">
        <v>134</v>
      </c>
      <c r="AF296" s="51">
        <f t="shared" si="417"/>
        <v>313</v>
      </c>
      <c r="AG296" s="50" t="s">
        <v>1</v>
      </c>
      <c r="AH296" s="49">
        <f t="shared" si="413"/>
        <v>375.59999999999997</v>
      </c>
      <c r="AI296" s="48">
        <f t="shared" si="414"/>
        <v>56.339999999999996</v>
      </c>
      <c r="AJ296" s="47">
        <f t="shared" si="415"/>
        <v>9014.4</v>
      </c>
      <c r="AK296" s="46" t="s">
        <v>280</v>
      </c>
      <c r="AL296" s="45"/>
      <c r="AM296" s="44">
        <f t="shared" si="398"/>
        <v>2037</v>
      </c>
      <c r="AN296" s="43">
        <f t="shared" si="391"/>
        <v>2444.4</v>
      </c>
      <c r="AO296" s="42">
        <f t="shared" si="419"/>
        <v>13580</v>
      </c>
      <c r="AP296" s="41">
        <f t="shared" si="393"/>
        <v>16296</v>
      </c>
      <c r="AQ296" s="108"/>
      <c r="AR296" s="108"/>
      <c r="AS296" s="108"/>
      <c r="AT296" s="66" t="str">
        <f t="shared" si="394"/>
        <v>194649</v>
      </c>
      <c r="AU296" s="66">
        <v>160</v>
      </c>
      <c r="AV296" s="40">
        <v>13580</v>
      </c>
      <c r="AW296" s="40">
        <f t="shared" si="395"/>
        <v>2037</v>
      </c>
    </row>
    <row r="297" spans="1:49" ht="15" customHeight="1" x14ac:dyDescent="0.3">
      <c r="A297" s="73" t="s">
        <v>1460</v>
      </c>
      <c r="B297" s="72" t="s">
        <v>279</v>
      </c>
      <c r="C297" s="71">
        <v>200</v>
      </c>
      <c r="D297" s="74">
        <v>1000</v>
      </c>
      <c r="E297" s="74">
        <v>600</v>
      </c>
      <c r="F297" s="70" t="str">
        <f t="shared" si="412"/>
        <v>1000x600x200</v>
      </c>
      <c r="G297" s="431" t="s">
        <v>277</v>
      </c>
      <c r="H297" s="442" t="s">
        <v>276</v>
      </c>
      <c r="I297" s="67" t="s">
        <v>1</v>
      </c>
      <c r="J297" s="65"/>
      <c r="K297" s="64"/>
      <c r="L297" s="64" t="str">
        <f t="shared" si="421"/>
        <v>C</v>
      </c>
      <c r="M297" s="63"/>
      <c r="N297" s="62">
        <v>1</v>
      </c>
      <c r="O297" s="55">
        <f t="shared" si="422"/>
        <v>0.6</v>
      </c>
      <c r="P297" s="54">
        <f t="shared" si="423"/>
        <v>0.12</v>
      </c>
      <c r="Q297" s="53">
        <f t="shared" si="424"/>
        <v>19.2</v>
      </c>
      <c r="R297" s="161"/>
      <c r="S297" s="59"/>
      <c r="T297" s="160"/>
      <c r="U297" s="158"/>
      <c r="V297" s="159"/>
      <c r="W297" s="158"/>
      <c r="X297" s="158"/>
      <c r="Y297" s="157"/>
      <c r="Z297" s="57">
        <v>676</v>
      </c>
      <c r="AA297" s="56" t="s">
        <v>3</v>
      </c>
      <c r="AB297" s="55">
        <f t="shared" si="430"/>
        <v>405.59999999999997</v>
      </c>
      <c r="AC297" s="54">
        <f t="shared" si="431"/>
        <v>81.11999999999999</v>
      </c>
      <c r="AD297" s="53">
        <f t="shared" si="432"/>
        <v>12979.199999999999</v>
      </c>
      <c r="AE297" s="154" t="s">
        <v>134</v>
      </c>
      <c r="AF297" s="51">
        <f t="shared" si="417"/>
        <v>469</v>
      </c>
      <c r="AG297" s="50" t="s">
        <v>1</v>
      </c>
      <c r="AH297" s="49">
        <f t="shared" si="413"/>
        <v>281.39999999999998</v>
      </c>
      <c r="AI297" s="48">
        <f t="shared" si="414"/>
        <v>56.28</v>
      </c>
      <c r="AJ297" s="47">
        <f t="shared" si="415"/>
        <v>9004.7999999999993</v>
      </c>
      <c r="AK297" s="46" t="s">
        <v>275</v>
      </c>
      <c r="AL297" s="45"/>
      <c r="AM297" s="44">
        <f t="shared" si="398"/>
        <v>2716</v>
      </c>
      <c r="AN297" s="43">
        <f t="shared" si="391"/>
        <v>3259.2</v>
      </c>
      <c r="AO297" s="42">
        <f t="shared" si="419"/>
        <v>13580</v>
      </c>
      <c r="AP297" s="41">
        <f t="shared" si="393"/>
        <v>16296</v>
      </c>
      <c r="AQ297" s="108"/>
      <c r="AR297" s="108"/>
      <c r="AS297" s="108"/>
      <c r="AT297" s="66" t="str">
        <f t="shared" si="394"/>
        <v>219947</v>
      </c>
      <c r="AU297" s="66">
        <v>160</v>
      </c>
      <c r="AV297" s="40">
        <v>13580</v>
      </c>
      <c r="AW297" s="40">
        <f t="shared" si="395"/>
        <v>2716</v>
      </c>
    </row>
    <row r="298" spans="1:49" ht="15" customHeight="1" x14ac:dyDescent="0.3">
      <c r="A298" s="73" t="s">
        <v>1460</v>
      </c>
      <c r="B298" s="70" t="s">
        <v>241</v>
      </c>
      <c r="C298" s="71">
        <v>50</v>
      </c>
      <c r="D298" s="71">
        <v>1000</v>
      </c>
      <c r="E298" s="71">
        <v>600</v>
      </c>
      <c r="F298" s="70" t="str">
        <f t="shared" si="412"/>
        <v>1000x600x50</v>
      </c>
      <c r="G298" s="431" t="s">
        <v>274</v>
      </c>
      <c r="H298" s="442" t="s">
        <v>273</v>
      </c>
      <c r="I298" s="67" t="s">
        <v>1</v>
      </c>
      <c r="J298" s="65" t="str">
        <f t="shared" ref="J298:M302" si="433">$AE298</f>
        <v>C</v>
      </c>
      <c r="K298" s="64" t="str">
        <f t="shared" si="433"/>
        <v>C</v>
      </c>
      <c r="L298" s="64" t="str">
        <f t="shared" si="433"/>
        <v>C</v>
      </c>
      <c r="M298" s="63" t="str">
        <f t="shared" si="433"/>
        <v>C</v>
      </c>
      <c r="N298" s="62">
        <v>6</v>
      </c>
      <c r="O298" s="55">
        <f t="shared" si="422"/>
        <v>3.6</v>
      </c>
      <c r="P298" s="54">
        <f t="shared" si="423"/>
        <v>0.18</v>
      </c>
      <c r="Q298" s="53">
        <f t="shared" si="424"/>
        <v>20.7</v>
      </c>
      <c r="R298" s="161"/>
      <c r="S298" s="59"/>
      <c r="T298" s="160"/>
      <c r="U298" s="158"/>
      <c r="V298" s="159"/>
      <c r="W298" s="158"/>
      <c r="X298" s="158"/>
      <c r="Y298" s="157"/>
      <c r="Z298" s="57">
        <v>416</v>
      </c>
      <c r="AA298" s="56" t="s">
        <v>3</v>
      </c>
      <c r="AB298" s="55">
        <f t="shared" si="430"/>
        <v>1497.6000000000001</v>
      </c>
      <c r="AC298" s="54">
        <f t="shared" si="431"/>
        <v>74.88</v>
      </c>
      <c r="AD298" s="53">
        <f t="shared" si="432"/>
        <v>8611.1999999999989</v>
      </c>
      <c r="AE298" s="154" t="s">
        <v>134</v>
      </c>
      <c r="AF298" s="51">
        <f t="shared" si="417"/>
        <v>435</v>
      </c>
      <c r="AG298" s="50" t="s">
        <v>1</v>
      </c>
      <c r="AH298" s="49">
        <f t="shared" si="413"/>
        <v>1566</v>
      </c>
      <c r="AI298" s="48">
        <f t="shared" si="414"/>
        <v>78.3</v>
      </c>
      <c r="AJ298" s="47">
        <f t="shared" si="415"/>
        <v>9004.5</v>
      </c>
      <c r="AK298" s="46" t="s">
        <v>272</v>
      </c>
      <c r="AL298" s="45"/>
      <c r="AM298" s="44">
        <f t="shared" si="398"/>
        <v>454</v>
      </c>
      <c r="AN298" s="43">
        <f t="shared" si="391"/>
        <v>544.79999999999995</v>
      </c>
      <c r="AO298" s="42">
        <f t="shared" si="419"/>
        <v>9080</v>
      </c>
      <c r="AP298" s="41">
        <f t="shared" si="393"/>
        <v>10896</v>
      </c>
      <c r="AQ298" s="108"/>
      <c r="AR298" s="108"/>
      <c r="AS298" s="108"/>
      <c r="AT298" s="66" t="str">
        <f t="shared" si="394"/>
        <v>190959</v>
      </c>
      <c r="AU298" s="66">
        <v>115</v>
      </c>
      <c r="AV298" s="40">
        <v>9080</v>
      </c>
      <c r="AW298" s="40">
        <f t="shared" si="395"/>
        <v>454</v>
      </c>
    </row>
    <row r="299" spans="1:49" ht="15" customHeight="1" x14ac:dyDescent="0.3">
      <c r="A299" s="73" t="s">
        <v>1460</v>
      </c>
      <c r="B299" s="72" t="s">
        <v>241</v>
      </c>
      <c r="C299" s="74">
        <v>50</v>
      </c>
      <c r="D299" s="74">
        <v>1000</v>
      </c>
      <c r="E299" s="74">
        <v>600</v>
      </c>
      <c r="F299" s="72" t="str">
        <f t="shared" si="412"/>
        <v>1000x600x50</v>
      </c>
      <c r="G299" s="431" t="s">
        <v>1332</v>
      </c>
      <c r="H299" s="442" t="s">
        <v>1664</v>
      </c>
      <c r="I299" s="67" t="s">
        <v>109</v>
      </c>
      <c r="J299" s="65" t="str">
        <f t="shared" si="433"/>
        <v>C</v>
      </c>
      <c r="K299" s="64" t="str">
        <f t="shared" si="433"/>
        <v>C</v>
      </c>
      <c r="L299" s="64" t="str">
        <f t="shared" si="433"/>
        <v>C</v>
      </c>
      <c r="M299" s="63" t="str">
        <f t="shared" si="433"/>
        <v>C</v>
      </c>
      <c r="N299" s="62">
        <v>6</v>
      </c>
      <c r="O299" s="55">
        <f t="shared" si="422"/>
        <v>3.6</v>
      </c>
      <c r="P299" s="54">
        <f t="shared" si="423"/>
        <v>0.18</v>
      </c>
      <c r="Q299" s="53">
        <f t="shared" si="424"/>
        <v>20.7</v>
      </c>
      <c r="R299" s="57">
        <v>32</v>
      </c>
      <c r="S299" s="59">
        <v>4</v>
      </c>
      <c r="T299" s="171">
        <f>R299*N299</f>
        <v>192</v>
      </c>
      <c r="U299" s="55">
        <f>O299*R299</f>
        <v>115.2</v>
      </c>
      <c r="V299" s="54">
        <f>P299*R299</f>
        <v>5.76</v>
      </c>
      <c r="W299" s="55">
        <f>AU299*V299</f>
        <v>662.4</v>
      </c>
      <c r="X299" s="55" t="s">
        <v>198</v>
      </c>
      <c r="Y299" s="174">
        <f>R299/S299*N299*C299+140</f>
        <v>2540</v>
      </c>
      <c r="Z299" s="155">
        <f>AA299*R299</f>
        <v>416</v>
      </c>
      <c r="AA299" s="59">
        <v>13</v>
      </c>
      <c r="AB299" s="55">
        <f t="shared" si="430"/>
        <v>1497.6000000000001</v>
      </c>
      <c r="AC299" s="54">
        <f t="shared" si="431"/>
        <v>74.88</v>
      </c>
      <c r="AD299" s="53">
        <f t="shared" si="432"/>
        <v>8611.1999999999989</v>
      </c>
      <c r="AE299" s="154" t="s">
        <v>134</v>
      </c>
      <c r="AF299" s="51">
        <f t="shared" si="417"/>
        <v>14</v>
      </c>
      <c r="AG299" s="169" t="s">
        <v>137</v>
      </c>
      <c r="AH299" s="49">
        <f t="shared" si="413"/>
        <v>1612.8</v>
      </c>
      <c r="AI299" s="48">
        <f t="shared" si="414"/>
        <v>80.64</v>
      </c>
      <c r="AJ299" s="47">
        <f t="shared" si="415"/>
        <v>9273.6</v>
      </c>
      <c r="AK299" s="46" t="s">
        <v>272</v>
      </c>
      <c r="AL299" s="45" t="s">
        <v>1329</v>
      </c>
      <c r="AM299" s="44">
        <f t="shared" si="398"/>
        <v>454</v>
      </c>
      <c r="AN299" s="43">
        <f t="shared" si="391"/>
        <v>544.79999999999995</v>
      </c>
      <c r="AO299" s="42">
        <f t="shared" si="419"/>
        <v>9080</v>
      </c>
      <c r="AP299" s="41">
        <f t="shared" si="393"/>
        <v>10896</v>
      </c>
      <c r="AQ299" s="108"/>
      <c r="AR299" s="108"/>
      <c r="AS299" s="108"/>
      <c r="AT299" s="66" t="str">
        <f t="shared" si="394"/>
        <v>224206</v>
      </c>
      <c r="AU299" s="66">
        <v>115</v>
      </c>
      <c r="AV299" s="40">
        <v>9080</v>
      </c>
      <c r="AW299" s="40">
        <f t="shared" si="395"/>
        <v>454</v>
      </c>
    </row>
    <row r="300" spans="1:49" ht="15" customHeight="1" x14ac:dyDescent="0.3">
      <c r="A300" s="73" t="s">
        <v>1460</v>
      </c>
      <c r="B300" s="72" t="s">
        <v>241</v>
      </c>
      <c r="C300" s="71">
        <v>80</v>
      </c>
      <c r="D300" s="74">
        <v>1000</v>
      </c>
      <c r="E300" s="74">
        <v>600</v>
      </c>
      <c r="F300" s="70" t="str">
        <f t="shared" si="412"/>
        <v>1000x600x80</v>
      </c>
      <c r="G300" s="431" t="s">
        <v>271</v>
      </c>
      <c r="H300" s="442" t="s">
        <v>270</v>
      </c>
      <c r="I300" s="67" t="s">
        <v>1</v>
      </c>
      <c r="J300" s="65" t="str">
        <f t="shared" si="433"/>
        <v>C</v>
      </c>
      <c r="K300" s="64" t="str">
        <f t="shared" si="433"/>
        <v>C</v>
      </c>
      <c r="L300" s="64" t="str">
        <f t="shared" si="433"/>
        <v>C</v>
      </c>
      <c r="M300" s="63" t="str">
        <f t="shared" si="433"/>
        <v>C</v>
      </c>
      <c r="N300" s="62">
        <v>4</v>
      </c>
      <c r="O300" s="55">
        <f t="shared" si="422"/>
        <v>2.4</v>
      </c>
      <c r="P300" s="54">
        <f t="shared" si="423"/>
        <v>0.192</v>
      </c>
      <c r="Q300" s="53">
        <f t="shared" si="424"/>
        <v>22.080000000000002</v>
      </c>
      <c r="R300" s="161"/>
      <c r="S300" s="59"/>
      <c r="T300" s="160"/>
      <c r="U300" s="158"/>
      <c r="V300" s="159"/>
      <c r="W300" s="158"/>
      <c r="X300" s="158"/>
      <c r="Y300" s="157"/>
      <c r="Z300" s="57">
        <v>416</v>
      </c>
      <c r="AA300" s="56" t="s">
        <v>3</v>
      </c>
      <c r="AB300" s="55">
        <f t="shared" si="430"/>
        <v>998.4</v>
      </c>
      <c r="AC300" s="54">
        <f t="shared" si="431"/>
        <v>79.872</v>
      </c>
      <c r="AD300" s="53">
        <f t="shared" si="432"/>
        <v>9185.2800000000007</v>
      </c>
      <c r="AE300" s="154" t="s">
        <v>134</v>
      </c>
      <c r="AF300" s="51">
        <f t="shared" si="417"/>
        <v>408</v>
      </c>
      <c r="AG300" s="50" t="s">
        <v>1</v>
      </c>
      <c r="AH300" s="49">
        <f t="shared" si="413"/>
        <v>979.19999999999993</v>
      </c>
      <c r="AI300" s="48">
        <f t="shared" si="414"/>
        <v>78.335999999999999</v>
      </c>
      <c r="AJ300" s="47">
        <f t="shared" si="415"/>
        <v>9008.6400000000012</v>
      </c>
      <c r="AK300" s="46" t="s">
        <v>269</v>
      </c>
      <c r="AL300" s="45"/>
      <c r="AM300" s="44">
        <f t="shared" si="398"/>
        <v>726.4</v>
      </c>
      <c r="AN300" s="43">
        <f t="shared" ref="AN300:AN347" si="434">ROUND(AM300*1.2,2)</f>
        <v>871.68</v>
      </c>
      <c r="AO300" s="42">
        <f t="shared" si="419"/>
        <v>9080</v>
      </c>
      <c r="AP300" s="41">
        <f t="shared" ref="AP300:AP347" si="435">ROUND(AO300*1.2,2)</f>
        <v>10896</v>
      </c>
      <c r="AQ300" s="108"/>
      <c r="AR300" s="108"/>
      <c r="AS300" s="108"/>
      <c r="AT300" s="66" t="str">
        <f t="shared" si="394"/>
        <v>190996</v>
      </c>
      <c r="AU300" s="66">
        <v>115</v>
      </c>
      <c r="AV300" s="40">
        <v>9080</v>
      </c>
      <c r="AW300" s="40">
        <f t="shared" si="395"/>
        <v>726.4</v>
      </c>
    </row>
    <row r="301" spans="1:49" ht="15" customHeight="1" x14ac:dyDescent="0.3">
      <c r="A301" s="73" t="s">
        <v>1460</v>
      </c>
      <c r="B301" s="72" t="s">
        <v>241</v>
      </c>
      <c r="C301" s="71">
        <v>100</v>
      </c>
      <c r="D301" s="74">
        <v>1000</v>
      </c>
      <c r="E301" s="74">
        <v>600</v>
      </c>
      <c r="F301" s="70" t="str">
        <f t="shared" si="412"/>
        <v>1000x600x100</v>
      </c>
      <c r="G301" s="431" t="s">
        <v>268</v>
      </c>
      <c r="H301" s="442" t="s">
        <v>267</v>
      </c>
      <c r="I301" s="67" t="s">
        <v>1</v>
      </c>
      <c r="J301" s="65" t="str">
        <f t="shared" si="433"/>
        <v>B</v>
      </c>
      <c r="K301" s="64" t="str">
        <f t="shared" si="433"/>
        <v>B</v>
      </c>
      <c r="L301" s="64" t="str">
        <f t="shared" si="433"/>
        <v>B</v>
      </c>
      <c r="M301" s="63" t="str">
        <f t="shared" si="433"/>
        <v>B</v>
      </c>
      <c r="N301" s="62">
        <v>3</v>
      </c>
      <c r="O301" s="55">
        <f t="shared" si="422"/>
        <v>1.8</v>
      </c>
      <c r="P301" s="54">
        <f t="shared" si="423"/>
        <v>0.18</v>
      </c>
      <c r="Q301" s="53">
        <f t="shared" si="424"/>
        <v>20.7</v>
      </c>
      <c r="R301" s="161"/>
      <c r="S301" s="59"/>
      <c r="T301" s="160"/>
      <c r="U301" s="158"/>
      <c r="V301" s="159"/>
      <c r="W301" s="158"/>
      <c r="X301" s="158"/>
      <c r="Y301" s="157"/>
      <c r="Z301" s="57">
        <v>416</v>
      </c>
      <c r="AA301" s="56" t="s">
        <v>3</v>
      </c>
      <c r="AB301" s="55">
        <f t="shared" si="430"/>
        <v>748.80000000000007</v>
      </c>
      <c r="AC301" s="54">
        <f t="shared" si="431"/>
        <v>74.88</v>
      </c>
      <c r="AD301" s="53">
        <f t="shared" si="432"/>
        <v>8611.1999999999989</v>
      </c>
      <c r="AE301" s="406" t="s">
        <v>205</v>
      </c>
      <c r="AF301" s="51">
        <f t="shared" si="417"/>
        <v>290</v>
      </c>
      <c r="AG301" s="50" t="s">
        <v>1</v>
      </c>
      <c r="AH301" s="49">
        <f t="shared" si="413"/>
        <v>522</v>
      </c>
      <c r="AI301" s="48">
        <f t="shared" si="414"/>
        <v>52.199999999999996</v>
      </c>
      <c r="AJ301" s="47">
        <f t="shared" si="415"/>
        <v>6003</v>
      </c>
      <c r="AK301" s="46" t="s">
        <v>266</v>
      </c>
      <c r="AL301" s="45"/>
      <c r="AM301" s="44">
        <f t="shared" si="398"/>
        <v>908</v>
      </c>
      <c r="AN301" s="43">
        <f t="shared" si="434"/>
        <v>1089.5999999999999</v>
      </c>
      <c r="AO301" s="42">
        <f t="shared" si="419"/>
        <v>9080</v>
      </c>
      <c r="AP301" s="41">
        <f t="shared" si="435"/>
        <v>10896</v>
      </c>
      <c r="AQ301" s="108"/>
      <c r="AR301" s="108"/>
      <c r="AS301" s="108"/>
      <c r="AT301" s="66" t="str">
        <f t="shared" si="394"/>
        <v>191007</v>
      </c>
      <c r="AU301" s="66">
        <v>115</v>
      </c>
      <c r="AV301" s="40">
        <v>9080</v>
      </c>
      <c r="AW301" s="40">
        <f t="shared" si="395"/>
        <v>908</v>
      </c>
    </row>
    <row r="302" spans="1:49" ht="15" customHeight="1" x14ac:dyDescent="0.3">
      <c r="A302" s="73" t="s">
        <v>1460</v>
      </c>
      <c r="B302" s="72" t="s">
        <v>241</v>
      </c>
      <c r="C302" s="74">
        <v>100</v>
      </c>
      <c r="D302" s="74">
        <v>1000</v>
      </c>
      <c r="E302" s="74">
        <v>600</v>
      </c>
      <c r="F302" s="72" t="str">
        <f t="shared" si="412"/>
        <v>1000x600x100</v>
      </c>
      <c r="G302" s="431" t="s">
        <v>1331</v>
      </c>
      <c r="H302" s="442" t="s">
        <v>1665</v>
      </c>
      <c r="I302" s="67" t="s">
        <v>109</v>
      </c>
      <c r="J302" s="65"/>
      <c r="K302" s="64" t="str">
        <f t="shared" si="433"/>
        <v>C</v>
      </c>
      <c r="L302" s="64" t="str">
        <f t="shared" si="433"/>
        <v>C</v>
      </c>
      <c r="M302" s="63" t="str">
        <f t="shared" si="433"/>
        <v>C</v>
      </c>
      <c r="N302" s="62">
        <v>3</v>
      </c>
      <c r="O302" s="55">
        <f t="shared" si="422"/>
        <v>1.8</v>
      </c>
      <c r="P302" s="54">
        <f t="shared" si="423"/>
        <v>0.18</v>
      </c>
      <c r="Q302" s="53">
        <f t="shared" si="424"/>
        <v>20.7</v>
      </c>
      <c r="R302" s="57">
        <v>32</v>
      </c>
      <c r="S302" s="59">
        <v>4</v>
      </c>
      <c r="T302" s="171">
        <f>R302*N302</f>
        <v>96</v>
      </c>
      <c r="U302" s="55">
        <f>O302*R302</f>
        <v>57.6</v>
      </c>
      <c r="V302" s="54">
        <f>P302*R302</f>
        <v>5.76</v>
      </c>
      <c r="W302" s="55">
        <f>AU302*V302</f>
        <v>662.4</v>
      </c>
      <c r="X302" s="55" t="s">
        <v>198</v>
      </c>
      <c r="Y302" s="174">
        <f>R302/S302*N302*C302+140</f>
        <v>2540</v>
      </c>
      <c r="Z302" s="155">
        <f>AA302*R302</f>
        <v>416</v>
      </c>
      <c r="AA302" s="59">
        <v>13</v>
      </c>
      <c r="AB302" s="55">
        <f t="shared" si="430"/>
        <v>748.80000000000007</v>
      </c>
      <c r="AC302" s="54">
        <f t="shared" si="431"/>
        <v>74.88</v>
      </c>
      <c r="AD302" s="53">
        <f t="shared" si="432"/>
        <v>8611.1999999999989</v>
      </c>
      <c r="AE302" s="154" t="s">
        <v>134</v>
      </c>
      <c r="AF302" s="51">
        <f t="shared" si="417"/>
        <v>14</v>
      </c>
      <c r="AG302" s="169" t="s">
        <v>137</v>
      </c>
      <c r="AH302" s="49">
        <f t="shared" si="413"/>
        <v>806.4</v>
      </c>
      <c r="AI302" s="48">
        <f t="shared" si="414"/>
        <v>80.64</v>
      </c>
      <c r="AJ302" s="47">
        <f t="shared" si="415"/>
        <v>9273.6</v>
      </c>
      <c r="AK302" s="46" t="s">
        <v>266</v>
      </c>
      <c r="AL302" s="45" t="s">
        <v>1330</v>
      </c>
      <c r="AM302" s="44">
        <f t="shared" si="398"/>
        <v>908</v>
      </c>
      <c r="AN302" s="43">
        <f t="shared" si="434"/>
        <v>1089.5999999999999</v>
      </c>
      <c r="AO302" s="42">
        <f t="shared" si="419"/>
        <v>9080</v>
      </c>
      <c r="AP302" s="41">
        <f t="shared" si="435"/>
        <v>10896</v>
      </c>
      <c r="AQ302" s="108"/>
      <c r="AR302" s="108"/>
      <c r="AS302" s="108"/>
      <c r="AT302" s="66" t="str">
        <f t="shared" si="394"/>
        <v>219551</v>
      </c>
      <c r="AU302" s="66">
        <v>115</v>
      </c>
      <c r="AV302" s="40">
        <v>9080</v>
      </c>
      <c r="AW302" s="40">
        <f t="shared" si="395"/>
        <v>908</v>
      </c>
    </row>
    <row r="303" spans="1:49" ht="15" customHeight="1" x14ac:dyDescent="0.3">
      <c r="A303" s="73" t="s">
        <v>1460</v>
      </c>
      <c r="B303" s="72" t="s">
        <v>241</v>
      </c>
      <c r="C303" s="74">
        <v>100</v>
      </c>
      <c r="D303" s="71">
        <v>2000</v>
      </c>
      <c r="E303" s="71">
        <v>1200</v>
      </c>
      <c r="F303" s="70" t="str">
        <f t="shared" si="412"/>
        <v>2000x1200x100</v>
      </c>
      <c r="G303" s="434" t="s">
        <v>265</v>
      </c>
      <c r="H303" s="442" t="s">
        <v>264</v>
      </c>
      <c r="I303" s="67" t="s">
        <v>107</v>
      </c>
      <c r="J303" s="65" t="str">
        <f t="shared" ref="J303:M311" si="436">$AE303</f>
        <v>C</v>
      </c>
      <c r="K303" s="64" t="str">
        <f t="shared" si="436"/>
        <v>C</v>
      </c>
      <c r="L303" s="64" t="str">
        <f t="shared" si="436"/>
        <v>C</v>
      </c>
      <c r="M303" s="63"/>
      <c r="N303" s="156"/>
      <c r="O303" s="55"/>
      <c r="P303" s="54"/>
      <c r="Q303" s="53"/>
      <c r="R303" s="61" t="s">
        <v>3</v>
      </c>
      <c r="S303" s="60">
        <v>1</v>
      </c>
      <c r="T303" s="59">
        <v>24</v>
      </c>
      <c r="U303" s="55">
        <f>T303*D303*E303/1000000</f>
        <v>57.6</v>
      </c>
      <c r="V303" s="54">
        <f>U303*C303/1000</f>
        <v>5.76</v>
      </c>
      <c r="W303" s="55">
        <f>AU303*V303</f>
        <v>662.4</v>
      </c>
      <c r="X303" s="55" t="s">
        <v>198</v>
      </c>
      <c r="Y303" s="58">
        <f>T303/S303*C303+140</f>
        <v>2540</v>
      </c>
      <c r="Z303" s="155" t="s">
        <v>3</v>
      </c>
      <c r="AA303" s="59">
        <v>13</v>
      </c>
      <c r="AB303" s="55">
        <f t="shared" si="430"/>
        <v>748.80000000000007</v>
      </c>
      <c r="AC303" s="54">
        <f t="shared" si="431"/>
        <v>74.88</v>
      </c>
      <c r="AD303" s="53">
        <f t="shared" si="432"/>
        <v>8611.1999999999989</v>
      </c>
      <c r="AE303" s="154" t="s">
        <v>134</v>
      </c>
      <c r="AF303" s="51">
        <f t="shared" si="417"/>
        <v>14</v>
      </c>
      <c r="AG303" s="169" t="s">
        <v>137</v>
      </c>
      <c r="AH303" s="49">
        <f t="shared" si="413"/>
        <v>806.4</v>
      </c>
      <c r="AI303" s="48">
        <f t="shared" si="414"/>
        <v>80.64</v>
      </c>
      <c r="AJ303" s="47">
        <f t="shared" si="415"/>
        <v>9273.6</v>
      </c>
      <c r="AK303" s="46"/>
      <c r="AL303" s="45" t="s">
        <v>263</v>
      </c>
      <c r="AM303" s="44">
        <f t="shared" si="398"/>
        <v>908</v>
      </c>
      <c r="AN303" s="43">
        <f t="shared" si="434"/>
        <v>1089.5999999999999</v>
      </c>
      <c r="AO303" s="42">
        <f t="shared" si="419"/>
        <v>9080</v>
      </c>
      <c r="AP303" s="41">
        <f t="shared" si="435"/>
        <v>10896</v>
      </c>
      <c r="AQ303" s="108"/>
      <c r="AR303" s="108"/>
      <c r="AS303" s="108"/>
      <c r="AT303" s="66" t="str">
        <f t="shared" si="394"/>
        <v>270820</v>
      </c>
      <c r="AU303" s="66">
        <v>115</v>
      </c>
      <c r="AV303" s="40">
        <v>9080</v>
      </c>
      <c r="AW303" s="40">
        <f t="shared" si="395"/>
        <v>908</v>
      </c>
    </row>
    <row r="304" spans="1:49" ht="15" customHeight="1" x14ac:dyDescent="0.3">
      <c r="A304" s="73" t="s">
        <v>1460</v>
      </c>
      <c r="B304" s="72" t="s">
        <v>241</v>
      </c>
      <c r="C304" s="71">
        <v>120</v>
      </c>
      <c r="D304" s="71">
        <v>1000</v>
      </c>
      <c r="E304" s="71">
        <v>600</v>
      </c>
      <c r="F304" s="70" t="str">
        <f t="shared" si="412"/>
        <v>1000x600x120</v>
      </c>
      <c r="G304" s="431" t="s">
        <v>262</v>
      </c>
      <c r="H304" s="442" t="s">
        <v>261</v>
      </c>
      <c r="I304" s="67" t="s">
        <v>1</v>
      </c>
      <c r="J304" s="65" t="str">
        <f t="shared" si="436"/>
        <v>C</v>
      </c>
      <c r="K304" s="64" t="str">
        <f t="shared" si="436"/>
        <v>C</v>
      </c>
      <c r="L304" s="64" t="str">
        <f t="shared" si="436"/>
        <v>C</v>
      </c>
      <c r="M304" s="63" t="str">
        <f t="shared" si="436"/>
        <v>C</v>
      </c>
      <c r="N304" s="62">
        <v>2</v>
      </c>
      <c r="O304" s="55">
        <f>N304*D304*E304/1000000</f>
        <v>1.2</v>
      </c>
      <c r="P304" s="54">
        <f>O304*C304/1000</f>
        <v>0.14399999999999999</v>
      </c>
      <c r="Q304" s="53">
        <f>P304*AU304</f>
        <v>16.559999999999999</v>
      </c>
      <c r="R304" s="161"/>
      <c r="S304" s="59"/>
      <c r="T304" s="160"/>
      <c r="U304" s="158"/>
      <c r="V304" s="159"/>
      <c r="W304" s="158"/>
      <c r="X304" s="158"/>
      <c r="Y304" s="157"/>
      <c r="Z304" s="57">
        <v>572</v>
      </c>
      <c r="AA304" s="56" t="s">
        <v>3</v>
      </c>
      <c r="AB304" s="55">
        <f t="shared" si="430"/>
        <v>686.4</v>
      </c>
      <c r="AC304" s="54">
        <f t="shared" si="431"/>
        <v>82.367999999999995</v>
      </c>
      <c r="AD304" s="53">
        <f t="shared" si="432"/>
        <v>9472.32</v>
      </c>
      <c r="AE304" s="154" t="s">
        <v>134</v>
      </c>
      <c r="AF304" s="51">
        <f t="shared" si="417"/>
        <v>544</v>
      </c>
      <c r="AG304" s="50" t="s">
        <v>1</v>
      </c>
      <c r="AH304" s="49">
        <f t="shared" si="413"/>
        <v>652.79999999999995</v>
      </c>
      <c r="AI304" s="48">
        <f t="shared" si="414"/>
        <v>78.335999999999999</v>
      </c>
      <c r="AJ304" s="47">
        <f t="shared" si="415"/>
        <v>9008.64</v>
      </c>
      <c r="AK304" s="46" t="s">
        <v>260</v>
      </c>
      <c r="AL304" s="45"/>
      <c r="AM304" s="44">
        <f t="shared" si="398"/>
        <v>1089.5999999999999</v>
      </c>
      <c r="AN304" s="43">
        <f t="shared" si="434"/>
        <v>1307.52</v>
      </c>
      <c r="AO304" s="42">
        <f t="shared" si="419"/>
        <v>9080</v>
      </c>
      <c r="AP304" s="41">
        <f t="shared" si="435"/>
        <v>10896</v>
      </c>
      <c r="AQ304" s="108"/>
      <c r="AR304" s="108"/>
      <c r="AS304" s="108"/>
      <c r="AT304" s="66" t="str">
        <f t="shared" si="394"/>
        <v>191096</v>
      </c>
      <c r="AU304" s="66">
        <v>115</v>
      </c>
      <c r="AV304" s="40">
        <v>9080</v>
      </c>
      <c r="AW304" s="40">
        <f t="shared" si="395"/>
        <v>1089.5999999999999</v>
      </c>
    </row>
    <row r="305" spans="1:49" ht="15" customHeight="1" x14ac:dyDescent="0.3">
      <c r="A305" s="73" t="s">
        <v>1460</v>
      </c>
      <c r="B305" s="72" t="s">
        <v>241</v>
      </c>
      <c r="C305" s="74">
        <v>120</v>
      </c>
      <c r="D305" s="71">
        <v>2000</v>
      </c>
      <c r="E305" s="71">
        <v>1200</v>
      </c>
      <c r="F305" s="70" t="str">
        <f t="shared" si="412"/>
        <v>2000x1200x120</v>
      </c>
      <c r="G305" s="431" t="s">
        <v>259</v>
      </c>
      <c r="H305" s="442" t="s">
        <v>258</v>
      </c>
      <c r="I305" s="67" t="s">
        <v>107</v>
      </c>
      <c r="J305" s="65" t="str">
        <f t="shared" si="436"/>
        <v>C</v>
      </c>
      <c r="K305" s="64" t="str">
        <f t="shared" si="436"/>
        <v>C</v>
      </c>
      <c r="L305" s="64" t="str">
        <f t="shared" si="436"/>
        <v>C</v>
      </c>
      <c r="M305" s="63"/>
      <c r="N305" s="156"/>
      <c r="O305" s="55"/>
      <c r="P305" s="54"/>
      <c r="Q305" s="53"/>
      <c r="R305" s="61" t="s">
        <v>3</v>
      </c>
      <c r="S305" s="60">
        <v>1</v>
      </c>
      <c r="T305" s="59">
        <v>20</v>
      </c>
      <c r="U305" s="55">
        <f>T305*D305*E305/1000000</f>
        <v>48</v>
      </c>
      <c r="V305" s="54">
        <f>U305*C305/1000</f>
        <v>5.76</v>
      </c>
      <c r="W305" s="55">
        <f>AU305*V305</f>
        <v>662.4</v>
      </c>
      <c r="X305" s="55" t="s">
        <v>198</v>
      </c>
      <c r="Y305" s="58">
        <f>T305/S305*C305+140</f>
        <v>2540</v>
      </c>
      <c r="Z305" s="155" t="s">
        <v>3</v>
      </c>
      <c r="AA305" s="59">
        <v>13</v>
      </c>
      <c r="AB305" s="55">
        <f t="shared" si="430"/>
        <v>624</v>
      </c>
      <c r="AC305" s="54">
        <f t="shared" si="431"/>
        <v>74.88</v>
      </c>
      <c r="AD305" s="53">
        <f t="shared" si="432"/>
        <v>8611.1999999999989</v>
      </c>
      <c r="AE305" s="154" t="s">
        <v>134</v>
      </c>
      <c r="AF305" s="51">
        <f t="shared" si="417"/>
        <v>14</v>
      </c>
      <c r="AG305" s="169" t="s">
        <v>137</v>
      </c>
      <c r="AH305" s="49">
        <f t="shared" si="413"/>
        <v>672</v>
      </c>
      <c r="AI305" s="48">
        <f t="shared" si="414"/>
        <v>80.64</v>
      </c>
      <c r="AJ305" s="47">
        <f t="shared" si="415"/>
        <v>9273.6</v>
      </c>
      <c r="AK305" s="46"/>
      <c r="AL305" s="45" t="s">
        <v>257</v>
      </c>
      <c r="AM305" s="44">
        <f t="shared" si="398"/>
        <v>1089.5999999999999</v>
      </c>
      <c r="AN305" s="43">
        <f t="shared" si="434"/>
        <v>1307.52</v>
      </c>
      <c r="AO305" s="42">
        <f t="shared" si="419"/>
        <v>9080</v>
      </c>
      <c r="AP305" s="41">
        <f t="shared" si="435"/>
        <v>10896</v>
      </c>
      <c r="AQ305" s="108"/>
      <c r="AR305" s="108"/>
      <c r="AS305" s="108"/>
      <c r="AT305" s="66" t="str">
        <f t="shared" si="394"/>
        <v>247313</v>
      </c>
      <c r="AU305" s="66">
        <v>115</v>
      </c>
      <c r="AV305" s="40">
        <v>9080</v>
      </c>
      <c r="AW305" s="40">
        <f t="shared" si="395"/>
        <v>1089.5999999999999</v>
      </c>
    </row>
    <row r="306" spans="1:49" ht="15" customHeight="1" x14ac:dyDescent="0.3">
      <c r="A306" s="73" t="s">
        <v>1460</v>
      </c>
      <c r="B306" s="72" t="s">
        <v>241</v>
      </c>
      <c r="C306" s="71">
        <v>140</v>
      </c>
      <c r="D306" s="71">
        <v>1000</v>
      </c>
      <c r="E306" s="71">
        <v>600</v>
      </c>
      <c r="F306" s="70" t="str">
        <f t="shared" si="412"/>
        <v>1000x600x140</v>
      </c>
      <c r="G306" s="431" t="s">
        <v>256</v>
      </c>
      <c r="H306" s="442" t="s">
        <v>255</v>
      </c>
      <c r="I306" s="67" t="s">
        <v>1</v>
      </c>
      <c r="J306" s="65" t="str">
        <f t="shared" si="436"/>
        <v>C</v>
      </c>
      <c r="K306" s="64" t="str">
        <f t="shared" si="436"/>
        <v>C</v>
      </c>
      <c r="L306" s="64" t="str">
        <f t="shared" si="436"/>
        <v>C</v>
      </c>
      <c r="M306" s="63" t="str">
        <f t="shared" si="436"/>
        <v>C</v>
      </c>
      <c r="N306" s="62">
        <v>2</v>
      </c>
      <c r="O306" s="55">
        <f>N306*D306*E306/1000000</f>
        <v>1.2</v>
      </c>
      <c r="P306" s="54">
        <f>O306*C306/1000</f>
        <v>0.16800000000000001</v>
      </c>
      <c r="Q306" s="53">
        <f>P306*AU306</f>
        <v>19.32</v>
      </c>
      <c r="R306" s="161"/>
      <c r="S306" s="59"/>
      <c r="T306" s="160"/>
      <c r="U306" s="158"/>
      <c r="V306" s="159"/>
      <c r="W306" s="158"/>
      <c r="X306" s="158"/>
      <c r="Y306" s="157"/>
      <c r="Z306" s="57">
        <v>468</v>
      </c>
      <c r="AA306" s="56" t="s">
        <v>3</v>
      </c>
      <c r="AB306" s="55">
        <f t="shared" si="430"/>
        <v>561.6</v>
      </c>
      <c r="AC306" s="54">
        <f t="shared" si="431"/>
        <v>78.624000000000009</v>
      </c>
      <c r="AD306" s="53">
        <f t="shared" si="432"/>
        <v>9041.76</v>
      </c>
      <c r="AE306" s="154" t="s">
        <v>134</v>
      </c>
      <c r="AF306" s="51">
        <f t="shared" si="417"/>
        <v>466</v>
      </c>
      <c r="AG306" s="50" t="s">
        <v>1</v>
      </c>
      <c r="AH306" s="49">
        <f t="shared" si="413"/>
        <v>559.19999999999993</v>
      </c>
      <c r="AI306" s="48">
        <f t="shared" si="414"/>
        <v>78.288000000000011</v>
      </c>
      <c r="AJ306" s="47">
        <f t="shared" si="415"/>
        <v>9003.1200000000008</v>
      </c>
      <c r="AK306" s="46" t="s">
        <v>254</v>
      </c>
      <c r="AL306" s="45"/>
      <c r="AM306" s="44">
        <f t="shared" si="398"/>
        <v>1271.2</v>
      </c>
      <c r="AN306" s="43">
        <f t="shared" si="434"/>
        <v>1525.44</v>
      </c>
      <c r="AO306" s="42">
        <f t="shared" si="419"/>
        <v>9080</v>
      </c>
      <c r="AP306" s="41">
        <f t="shared" si="435"/>
        <v>10896</v>
      </c>
      <c r="AQ306" s="108"/>
      <c r="AR306" s="108"/>
      <c r="AS306" s="108"/>
      <c r="AT306" s="66" t="str">
        <f t="shared" si="394"/>
        <v>191112</v>
      </c>
      <c r="AU306" s="66">
        <v>115</v>
      </c>
      <c r="AV306" s="40">
        <v>9080</v>
      </c>
      <c r="AW306" s="40">
        <f t="shared" si="395"/>
        <v>1271.2</v>
      </c>
    </row>
    <row r="307" spans="1:49" ht="15" customHeight="1" x14ac:dyDescent="0.3">
      <c r="A307" s="73" t="s">
        <v>1460</v>
      </c>
      <c r="B307" s="72" t="s">
        <v>241</v>
      </c>
      <c r="C307" s="74">
        <v>140</v>
      </c>
      <c r="D307" s="71">
        <v>2000</v>
      </c>
      <c r="E307" s="71">
        <v>1200</v>
      </c>
      <c r="F307" s="70" t="str">
        <f t="shared" si="412"/>
        <v>2000x1200x140</v>
      </c>
      <c r="G307" s="431" t="s">
        <v>253</v>
      </c>
      <c r="H307" s="442" t="s">
        <v>252</v>
      </c>
      <c r="I307" s="67" t="s">
        <v>107</v>
      </c>
      <c r="J307" s="65" t="str">
        <f t="shared" si="436"/>
        <v>C</v>
      </c>
      <c r="K307" s="64" t="str">
        <f t="shared" si="436"/>
        <v>C</v>
      </c>
      <c r="L307" s="64" t="str">
        <f t="shared" si="436"/>
        <v>C</v>
      </c>
      <c r="M307" s="63"/>
      <c r="N307" s="156"/>
      <c r="O307" s="55"/>
      <c r="P307" s="54"/>
      <c r="Q307" s="53"/>
      <c r="R307" s="61" t="s">
        <v>3</v>
      </c>
      <c r="S307" s="60">
        <v>1</v>
      </c>
      <c r="T307" s="59">
        <v>16</v>
      </c>
      <c r="U307" s="55">
        <f>T307*D307*E307/1000000</f>
        <v>38.4</v>
      </c>
      <c r="V307" s="54">
        <f>U307*C307/1000</f>
        <v>5.3760000000000003</v>
      </c>
      <c r="W307" s="55">
        <f>AU307*V307</f>
        <v>618.24</v>
      </c>
      <c r="X307" s="55" t="s">
        <v>198</v>
      </c>
      <c r="Y307" s="58">
        <f>T307/S307*C307+140</f>
        <v>2380</v>
      </c>
      <c r="Z307" s="155" t="s">
        <v>3</v>
      </c>
      <c r="AA307" s="59">
        <v>13</v>
      </c>
      <c r="AB307" s="55">
        <f t="shared" si="430"/>
        <v>499.2</v>
      </c>
      <c r="AC307" s="54">
        <f t="shared" si="431"/>
        <v>69.888000000000005</v>
      </c>
      <c r="AD307" s="53">
        <f t="shared" si="432"/>
        <v>8037.12</v>
      </c>
      <c r="AE307" s="154" t="s">
        <v>134</v>
      </c>
      <c r="AF307" s="51">
        <f t="shared" si="417"/>
        <v>15</v>
      </c>
      <c r="AG307" s="169" t="s">
        <v>137</v>
      </c>
      <c r="AH307" s="49">
        <f t="shared" si="413"/>
        <v>576</v>
      </c>
      <c r="AI307" s="48">
        <f t="shared" si="414"/>
        <v>80.64</v>
      </c>
      <c r="AJ307" s="47">
        <f t="shared" si="415"/>
        <v>9273.6</v>
      </c>
      <c r="AK307" s="46"/>
      <c r="AL307" s="45" t="s">
        <v>251</v>
      </c>
      <c r="AM307" s="44">
        <f t="shared" si="398"/>
        <v>1271.2</v>
      </c>
      <c r="AN307" s="43">
        <f t="shared" si="434"/>
        <v>1525.44</v>
      </c>
      <c r="AO307" s="42">
        <f t="shared" si="419"/>
        <v>9080</v>
      </c>
      <c r="AP307" s="41">
        <f t="shared" si="435"/>
        <v>10896</v>
      </c>
      <c r="AQ307" s="108"/>
      <c r="AR307" s="108"/>
      <c r="AS307" s="108"/>
      <c r="AT307" s="66" t="str">
        <f t="shared" si="394"/>
        <v>265129</v>
      </c>
      <c r="AU307" s="66">
        <v>115</v>
      </c>
      <c r="AV307" s="40">
        <v>9080</v>
      </c>
      <c r="AW307" s="40">
        <f t="shared" si="395"/>
        <v>1271.2</v>
      </c>
    </row>
    <row r="308" spans="1:49" ht="15" customHeight="1" x14ac:dyDescent="0.3">
      <c r="A308" s="73" t="s">
        <v>1460</v>
      </c>
      <c r="B308" s="72" t="s">
        <v>241</v>
      </c>
      <c r="C308" s="71">
        <v>150</v>
      </c>
      <c r="D308" s="71">
        <v>1000</v>
      </c>
      <c r="E308" s="71">
        <v>600</v>
      </c>
      <c r="F308" s="70" t="str">
        <f t="shared" si="412"/>
        <v>1000x600x150</v>
      </c>
      <c r="G308" s="431" t="s">
        <v>250</v>
      </c>
      <c r="H308" s="442" t="s">
        <v>249</v>
      </c>
      <c r="I308" s="67" t="s">
        <v>1</v>
      </c>
      <c r="J308" s="65" t="str">
        <f t="shared" si="436"/>
        <v>B</v>
      </c>
      <c r="K308" s="64" t="str">
        <f t="shared" si="436"/>
        <v>B</v>
      </c>
      <c r="L308" s="64" t="str">
        <f t="shared" si="436"/>
        <v>B</v>
      </c>
      <c r="M308" s="63" t="str">
        <f t="shared" ref="M308" si="437">$AE308</f>
        <v>B</v>
      </c>
      <c r="N308" s="62">
        <v>2</v>
      </c>
      <c r="O308" s="55">
        <f>N308*D308*E308/1000000</f>
        <v>1.2</v>
      </c>
      <c r="P308" s="54">
        <f>O308*C308/1000</f>
        <v>0.18</v>
      </c>
      <c r="Q308" s="53">
        <f>P308*AU308</f>
        <v>20.7</v>
      </c>
      <c r="R308" s="161"/>
      <c r="S308" s="59"/>
      <c r="T308" s="160"/>
      <c r="U308" s="158"/>
      <c r="V308" s="159"/>
      <c r="W308" s="158"/>
      <c r="X308" s="158"/>
      <c r="Y308" s="157"/>
      <c r="Z308" s="57">
        <v>416</v>
      </c>
      <c r="AA308" s="56" t="s">
        <v>3</v>
      </c>
      <c r="AB308" s="55">
        <f t="shared" si="430"/>
        <v>499.2</v>
      </c>
      <c r="AC308" s="54">
        <f t="shared" si="431"/>
        <v>74.88</v>
      </c>
      <c r="AD308" s="53">
        <f t="shared" si="432"/>
        <v>8611.1999999999989</v>
      </c>
      <c r="AE308" s="406" t="s">
        <v>205</v>
      </c>
      <c r="AF308" s="51">
        <f t="shared" si="417"/>
        <v>290</v>
      </c>
      <c r="AG308" s="50" t="s">
        <v>1</v>
      </c>
      <c r="AH308" s="49">
        <f t="shared" si="413"/>
        <v>348</v>
      </c>
      <c r="AI308" s="48">
        <f t="shared" si="414"/>
        <v>52.199999999999996</v>
      </c>
      <c r="AJ308" s="47">
        <f t="shared" si="415"/>
        <v>6003</v>
      </c>
      <c r="AK308" s="46" t="s">
        <v>248</v>
      </c>
      <c r="AL308" s="45"/>
      <c r="AM308" s="44">
        <f t="shared" si="398"/>
        <v>1362</v>
      </c>
      <c r="AN308" s="43">
        <f t="shared" si="434"/>
        <v>1634.4</v>
      </c>
      <c r="AO308" s="42">
        <f t="shared" si="419"/>
        <v>9080</v>
      </c>
      <c r="AP308" s="41">
        <f t="shared" si="435"/>
        <v>10896</v>
      </c>
      <c r="AQ308" s="108"/>
      <c r="AR308" s="108"/>
      <c r="AS308" s="108"/>
      <c r="AT308" s="66" t="str">
        <f t="shared" si="394"/>
        <v>191117</v>
      </c>
      <c r="AU308" s="66">
        <v>115</v>
      </c>
      <c r="AV308" s="40">
        <v>9080</v>
      </c>
      <c r="AW308" s="40">
        <f t="shared" si="395"/>
        <v>1362</v>
      </c>
    </row>
    <row r="309" spans="1:49" ht="15" customHeight="1" x14ac:dyDescent="0.3">
      <c r="A309" s="73" t="s">
        <v>1460</v>
      </c>
      <c r="B309" s="72" t="s">
        <v>241</v>
      </c>
      <c r="C309" s="74">
        <v>150</v>
      </c>
      <c r="D309" s="71">
        <v>2000</v>
      </c>
      <c r="E309" s="71">
        <v>1200</v>
      </c>
      <c r="F309" s="70" t="str">
        <f t="shared" si="412"/>
        <v>2000x1200x150</v>
      </c>
      <c r="G309" s="431" t="s">
        <v>1319</v>
      </c>
      <c r="H309" s="442" t="s">
        <v>1316</v>
      </c>
      <c r="I309" s="67" t="s">
        <v>107</v>
      </c>
      <c r="J309" s="65" t="str">
        <f t="shared" si="436"/>
        <v>C</v>
      </c>
      <c r="K309" s="64" t="str">
        <f t="shared" si="436"/>
        <v>C</v>
      </c>
      <c r="L309" s="64" t="str">
        <f t="shared" si="436"/>
        <v>C</v>
      </c>
      <c r="M309" s="63"/>
      <c r="N309" s="156"/>
      <c r="O309" s="55"/>
      <c r="P309" s="54"/>
      <c r="Q309" s="53"/>
      <c r="R309" s="61" t="s">
        <v>3</v>
      </c>
      <c r="S309" s="60">
        <v>1</v>
      </c>
      <c r="T309" s="59">
        <v>16</v>
      </c>
      <c r="U309" s="55">
        <f>T309*D309*E309/1000000</f>
        <v>38.4</v>
      </c>
      <c r="V309" s="54">
        <f>U309*C309/1000</f>
        <v>5.76</v>
      </c>
      <c r="W309" s="55">
        <f>AU309*V309</f>
        <v>662.4</v>
      </c>
      <c r="X309" s="55" t="s">
        <v>198</v>
      </c>
      <c r="Y309" s="58">
        <f>T309/S309*C309+140</f>
        <v>2540</v>
      </c>
      <c r="Z309" s="155" t="s">
        <v>3</v>
      </c>
      <c r="AA309" s="59">
        <v>13</v>
      </c>
      <c r="AB309" s="55">
        <f t="shared" si="430"/>
        <v>499.2</v>
      </c>
      <c r="AC309" s="54">
        <f t="shared" si="431"/>
        <v>74.88</v>
      </c>
      <c r="AD309" s="53">
        <f t="shared" si="432"/>
        <v>8611.1999999999989</v>
      </c>
      <c r="AE309" s="154" t="s">
        <v>134</v>
      </c>
      <c r="AF309" s="51">
        <f t="shared" si="417"/>
        <v>14</v>
      </c>
      <c r="AG309" s="169" t="s">
        <v>137</v>
      </c>
      <c r="AH309" s="49">
        <f t="shared" si="413"/>
        <v>537.6</v>
      </c>
      <c r="AI309" s="48">
        <f t="shared" si="414"/>
        <v>80.64</v>
      </c>
      <c r="AJ309" s="47">
        <f t="shared" si="415"/>
        <v>9273.6</v>
      </c>
      <c r="AK309" s="46"/>
      <c r="AL309" s="45" t="s">
        <v>1315</v>
      </c>
      <c r="AM309" s="44">
        <f t="shared" si="398"/>
        <v>1362</v>
      </c>
      <c r="AN309" s="43">
        <f t="shared" si="434"/>
        <v>1634.4</v>
      </c>
      <c r="AO309" s="42">
        <f t="shared" si="419"/>
        <v>9080</v>
      </c>
      <c r="AP309" s="41">
        <f t="shared" si="435"/>
        <v>10896</v>
      </c>
      <c r="AQ309" s="108"/>
      <c r="AR309" s="108"/>
      <c r="AS309" s="108"/>
      <c r="AT309" s="66" t="str">
        <f t="shared" si="394"/>
        <v>273739</v>
      </c>
      <c r="AU309" s="66">
        <v>115</v>
      </c>
      <c r="AV309" s="40">
        <v>9080</v>
      </c>
      <c r="AW309" s="40">
        <f t="shared" si="395"/>
        <v>1362</v>
      </c>
    </row>
    <row r="310" spans="1:49" ht="15" customHeight="1" x14ac:dyDescent="0.3">
      <c r="A310" s="73" t="s">
        <v>1460</v>
      </c>
      <c r="B310" s="72" t="s">
        <v>241</v>
      </c>
      <c r="C310" s="71">
        <v>160</v>
      </c>
      <c r="D310" s="71">
        <v>1000</v>
      </c>
      <c r="E310" s="71">
        <v>600</v>
      </c>
      <c r="F310" s="70" t="str">
        <f t="shared" si="412"/>
        <v>1000x600x160</v>
      </c>
      <c r="G310" s="431" t="s">
        <v>247</v>
      </c>
      <c r="H310" s="442" t="s">
        <v>246</v>
      </c>
      <c r="I310" s="67" t="s">
        <v>1</v>
      </c>
      <c r="J310" s="65" t="str">
        <f t="shared" si="436"/>
        <v>C</v>
      </c>
      <c r="K310" s="64" t="str">
        <f t="shared" si="436"/>
        <v>C</v>
      </c>
      <c r="L310" s="64" t="str">
        <f t="shared" si="436"/>
        <v>C</v>
      </c>
      <c r="M310" s="63" t="str">
        <f t="shared" ref="M310" si="438">$AE310</f>
        <v>C</v>
      </c>
      <c r="N310" s="62">
        <v>2</v>
      </c>
      <c r="O310" s="55">
        <f>N310*D310*E310/1000000</f>
        <v>1.2</v>
      </c>
      <c r="P310" s="54">
        <f>O310*C310/1000</f>
        <v>0.192</v>
      </c>
      <c r="Q310" s="53">
        <f>P310*AU310</f>
        <v>22.080000000000002</v>
      </c>
      <c r="R310" s="161"/>
      <c r="S310" s="59"/>
      <c r="T310" s="160"/>
      <c r="U310" s="158"/>
      <c r="V310" s="159"/>
      <c r="W310" s="158"/>
      <c r="X310" s="158"/>
      <c r="Y310" s="157"/>
      <c r="Z310" s="57">
        <v>416</v>
      </c>
      <c r="AA310" s="56" t="s">
        <v>3</v>
      </c>
      <c r="AB310" s="55">
        <f t="shared" si="430"/>
        <v>499.2</v>
      </c>
      <c r="AC310" s="54">
        <f t="shared" si="431"/>
        <v>79.872</v>
      </c>
      <c r="AD310" s="53">
        <f t="shared" si="432"/>
        <v>9185.2800000000007</v>
      </c>
      <c r="AE310" s="154" t="s">
        <v>134</v>
      </c>
      <c r="AF310" s="51">
        <f t="shared" si="417"/>
        <v>408</v>
      </c>
      <c r="AG310" s="50" t="s">
        <v>1</v>
      </c>
      <c r="AH310" s="49">
        <f t="shared" si="413"/>
        <v>489.59999999999997</v>
      </c>
      <c r="AI310" s="48">
        <f t="shared" si="414"/>
        <v>78.335999999999999</v>
      </c>
      <c r="AJ310" s="47">
        <f t="shared" si="415"/>
        <v>9008.6400000000012</v>
      </c>
      <c r="AK310" s="46" t="s">
        <v>245</v>
      </c>
      <c r="AL310" s="45"/>
      <c r="AM310" s="44">
        <f t="shared" si="398"/>
        <v>1452.8</v>
      </c>
      <c r="AN310" s="43">
        <f t="shared" si="434"/>
        <v>1743.36</v>
      </c>
      <c r="AO310" s="42">
        <f t="shared" si="419"/>
        <v>9080</v>
      </c>
      <c r="AP310" s="41">
        <f t="shared" si="435"/>
        <v>10896</v>
      </c>
      <c r="AQ310" s="108"/>
      <c r="AR310" s="108"/>
      <c r="AS310" s="108"/>
      <c r="AT310" s="66" t="str">
        <f t="shared" si="394"/>
        <v>191145</v>
      </c>
      <c r="AU310" s="66">
        <v>115</v>
      </c>
      <c r="AV310" s="40">
        <v>9080</v>
      </c>
      <c r="AW310" s="40">
        <f t="shared" si="395"/>
        <v>1452.8</v>
      </c>
    </row>
    <row r="311" spans="1:49" ht="15" customHeight="1" x14ac:dyDescent="0.3">
      <c r="A311" s="73" t="s">
        <v>1460</v>
      </c>
      <c r="B311" s="72" t="s">
        <v>241</v>
      </c>
      <c r="C311" s="74">
        <v>160</v>
      </c>
      <c r="D311" s="71">
        <v>2000</v>
      </c>
      <c r="E311" s="71">
        <v>1200</v>
      </c>
      <c r="F311" s="70" t="str">
        <f t="shared" si="412"/>
        <v>2000x1200x160</v>
      </c>
      <c r="G311" s="431" t="s">
        <v>244</v>
      </c>
      <c r="H311" s="442" t="s">
        <v>243</v>
      </c>
      <c r="I311" s="67" t="s">
        <v>107</v>
      </c>
      <c r="J311" s="65" t="str">
        <f t="shared" si="436"/>
        <v>C</v>
      </c>
      <c r="K311" s="64" t="str">
        <f t="shared" si="436"/>
        <v>C</v>
      </c>
      <c r="L311" s="64" t="str">
        <f t="shared" si="436"/>
        <v>C</v>
      </c>
      <c r="M311" s="63"/>
      <c r="N311" s="156"/>
      <c r="O311" s="55"/>
      <c r="P311" s="54"/>
      <c r="Q311" s="53"/>
      <c r="R311" s="61" t="s">
        <v>3</v>
      </c>
      <c r="S311" s="60">
        <v>1</v>
      </c>
      <c r="T311" s="59">
        <v>15</v>
      </c>
      <c r="U311" s="55">
        <f>T311*D311*E311/1000000</f>
        <v>36</v>
      </c>
      <c r="V311" s="54">
        <f>U311*C311/1000</f>
        <v>5.76</v>
      </c>
      <c r="W311" s="55">
        <f>AU311*V311</f>
        <v>662.4</v>
      </c>
      <c r="X311" s="55" t="s">
        <v>198</v>
      </c>
      <c r="Y311" s="58">
        <f>T311/S311*C311+140</f>
        <v>2540</v>
      </c>
      <c r="Z311" s="155" t="s">
        <v>3</v>
      </c>
      <c r="AA311" s="59">
        <v>13</v>
      </c>
      <c r="AB311" s="55">
        <f t="shared" si="430"/>
        <v>468</v>
      </c>
      <c r="AC311" s="54">
        <f t="shared" si="431"/>
        <v>74.88</v>
      </c>
      <c r="AD311" s="53">
        <f t="shared" si="432"/>
        <v>8611.1999999999989</v>
      </c>
      <c r="AE311" s="154" t="s">
        <v>134</v>
      </c>
      <c r="AF311" s="51">
        <f t="shared" si="417"/>
        <v>14</v>
      </c>
      <c r="AG311" s="169" t="s">
        <v>137</v>
      </c>
      <c r="AH311" s="49">
        <f t="shared" si="413"/>
        <v>504</v>
      </c>
      <c r="AI311" s="48">
        <f t="shared" si="414"/>
        <v>80.64</v>
      </c>
      <c r="AJ311" s="47">
        <f t="shared" si="415"/>
        <v>9273.6</v>
      </c>
      <c r="AK311" s="46"/>
      <c r="AL311" s="45" t="s">
        <v>242</v>
      </c>
      <c r="AM311" s="44">
        <f t="shared" si="398"/>
        <v>1452.8</v>
      </c>
      <c r="AN311" s="43">
        <f t="shared" si="434"/>
        <v>1743.36</v>
      </c>
      <c r="AO311" s="42">
        <f t="shared" si="419"/>
        <v>9080</v>
      </c>
      <c r="AP311" s="41">
        <f t="shared" si="435"/>
        <v>10896</v>
      </c>
      <c r="AQ311" s="108"/>
      <c r="AR311" s="108"/>
      <c r="AS311" s="108"/>
      <c r="AT311" s="66" t="str">
        <f t="shared" si="394"/>
        <v>240100</v>
      </c>
      <c r="AU311" s="66">
        <v>115</v>
      </c>
      <c r="AV311" s="40">
        <v>9080</v>
      </c>
      <c r="AW311" s="40">
        <f t="shared" si="395"/>
        <v>1452.8</v>
      </c>
    </row>
    <row r="312" spans="1:49" ht="15" customHeight="1" x14ac:dyDescent="0.3">
      <c r="A312" s="73" t="s">
        <v>1460</v>
      </c>
      <c r="B312" s="72" t="s">
        <v>241</v>
      </c>
      <c r="C312" s="71">
        <v>180</v>
      </c>
      <c r="D312" s="71">
        <v>1000</v>
      </c>
      <c r="E312" s="71">
        <v>600</v>
      </c>
      <c r="F312" s="70" t="str">
        <f t="shared" si="412"/>
        <v>1000x600x180</v>
      </c>
      <c r="G312" s="431" t="s">
        <v>1495</v>
      </c>
      <c r="H312" s="442" t="s">
        <v>1494</v>
      </c>
      <c r="I312" s="67" t="s">
        <v>1</v>
      </c>
      <c r="J312" s="65" t="str">
        <f t="shared" ref="J312:M315" si="439">$AE312</f>
        <v>C</v>
      </c>
      <c r="K312" s="64"/>
      <c r="L312" s="64" t="str">
        <f t="shared" ref="L312:M313" si="440">$AE312</f>
        <v>C</v>
      </c>
      <c r="M312" s="63" t="str">
        <f t="shared" si="440"/>
        <v>C</v>
      </c>
      <c r="N312" s="62">
        <v>2</v>
      </c>
      <c r="O312" s="55">
        <f>N312*D312*E312/1000000</f>
        <v>1.2</v>
      </c>
      <c r="P312" s="54">
        <f>O312*C312/1000</f>
        <v>0.216</v>
      </c>
      <c r="Q312" s="53">
        <f>P312*AU312</f>
        <v>24.84</v>
      </c>
      <c r="R312" s="161"/>
      <c r="S312" s="59"/>
      <c r="T312" s="160"/>
      <c r="U312" s="158"/>
      <c r="V312" s="159"/>
      <c r="W312" s="158"/>
      <c r="X312" s="158"/>
      <c r="Y312" s="157"/>
      <c r="Z312" s="57">
        <v>368</v>
      </c>
      <c r="AA312" s="56" t="s">
        <v>3</v>
      </c>
      <c r="AB312" s="55">
        <f t="shared" ref="AB312" si="441">IF($AA312="--",$Z312*O312,$AA312*U312)</f>
        <v>441.59999999999997</v>
      </c>
      <c r="AC312" s="54">
        <f t="shared" ref="AC312" si="442">IF($AA312="--",$Z312*P312,$AA312*V312)</f>
        <v>79.488</v>
      </c>
      <c r="AD312" s="53">
        <f t="shared" ref="AD312" si="443">IF($AA312="--",$Z312*Q312,$AA312*W312)</f>
        <v>9141.1200000000008</v>
      </c>
      <c r="AE312" s="154" t="s">
        <v>134</v>
      </c>
      <c r="AF312" s="51">
        <f t="shared" si="417"/>
        <v>363</v>
      </c>
      <c r="AG312" s="50" t="s">
        <v>1</v>
      </c>
      <c r="AH312" s="49">
        <f t="shared" si="413"/>
        <v>435.59999999999997</v>
      </c>
      <c r="AI312" s="48">
        <f t="shared" si="414"/>
        <v>78.408000000000001</v>
      </c>
      <c r="AJ312" s="47">
        <f t="shared" si="415"/>
        <v>9016.92</v>
      </c>
      <c r="AK312" s="46" t="s">
        <v>1686</v>
      </c>
      <c r="AL312" s="45"/>
      <c r="AM312" s="44">
        <f t="shared" si="398"/>
        <v>1634.4</v>
      </c>
      <c r="AN312" s="43">
        <f t="shared" ref="AN312" si="444">ROUND(AM312*1.2,2)</f>
        <v>1961.28</v>
      </c>
      <c r="AO312" s="42">
        <f t="shared" si="419"/>
        <v>9080</v>
      </c>
      <c r="AP312" s="41">
        <f t="shared" ref="AP312" si="445">ROUND(AO312*1.2,2)</f>
        <v>10896</v>
      </c>
      <c r="AQ312" s="108"/>
      <c r="AR312" s="108"/>
      <c r="AS312" s="108"/>
      <c r="AT312" s="66" t="str">
        <f t="shared" si="394"/>
        <v>191152</v>
      </c>
      <c r="AU312" s="66">
        <v>115</v>
      </c>
      <c r="AV312" s="40">
        <v>9080</v>
      </c>
      <c r="AW312" s="40">
        <f t="shared" si="395"/>
        <v>1634.4</v>
      </c>
    </row>
    <row r="313" spans="1:49" ht="15" customHeight="1" x14ac:dyDescent="0.3">
      <c r="A313" s="73" t="s">
        <v>1460</v>
      </c>
      <c r="B313" s="72" t="s">
        <v>241</v>
      </c>
      <c r="C313" s="71">
        <v>200</v>
      </c>
      <c r="D313" s="74">
        <v>1000</v>
      </c>
      <c r="E313" s="74">
        <v>600</v>
      </c>
      <c r="F313" s="70" t="str">
        <f t="shared" si="412"/>
        <v>1000x600x200</v>
      </c>
      <c r="G313" s="431" t="s">
        <v>240</v>
      </c>
      <c r="H313" s="442" t="s">
        <v>239</v>
      </c>
      <c r="I313" s="67" t="s">
        <v>1</v>
      </c>
      <c r="J313" s="65" t="str">
        <f t="shared" si="439"/>
        <v>C</v>
      </c>
      <c r="K313" s="64"/>
      <c r="L313" s="64" t="str">
        <f t="shared" si="440"/>
        <v>C</v>
      </c>
      <c r="M313" s="63" t="str">
        <f t="shared" si="440"/>
        <v>C</v>
      </c>
      <c r="N313" s="62">
        <v>2</v>
      </c>
      <c r="O313" s="55">
        <f>N313*D313*E313/1000000</f>
        <v>1.2</v>
      </c>
      <c r="P313" s="54">
        <f>O313*C313/1000</f>
        <v>0.24</v>
      </c>
      <c r="Q313" s="53">
        <f>P313*AU313</f>
        <v>27.599999999999998</v>
      </c>
      <c r="R313" s="161"/>
      <c r="S313" s="59"/>
      <c r="T313" s="160"/>
      <c r="U313" s="158"/>
      <c r="V313" s="159"/>
      <c r="W313" s="158"/>
      <c r="X313" s="158"/>
      <c r="Y313" s="157"/>
      <c r="Z313" s="57">
        <v>338</v>
      </c>
      <c r="AA313" s="56" t="s">
        <v>3</v>
      </c>
      <c r="AB313" s="55">
        <f t="shared" ref="AB313:AB334" si="446">IF($AA313="--",$Z313*O313,$AA313*U313)</f>
        <v>405.59999999999997</v>
      </c>
      <c r="AC313" s="54">
        <f t="shared" ref="AC313:AC334" si="447">IF($AA313="--",$Z313*P313,$AA313*V313)</f>
        <v>81.11999999999999</v>
      </c>
      <c r="AD313" s="53">
        <f t="shared" ref="AD313:AD334" si="448">IF($AA313="--",$Z313*Q313,$AA313*W313)</f>
        <v>9328.7999999999993</v>
      </c>
      <c r="AE313" s="154" t="s">
        <v>134</v>
      </c>
      <c r="AF313" s="51">
        <f t="shared" si="417"/>
        <v>327</v>
      </c>
      <c r="AG313" s="50" t="s">
        <v>1</v>
      </c>
      <c r="AH313" s="49">
        <f t="shared" si="413"/>
        <v>392.4</v>
      </c>
      <c r="AI313" s="48">
        <f t="shared" si="414"/>
        <v>78.48</v>
      </c>
      <c r="AJ313" s="47">
        <f t="shared" si="415"/>
        <v>9025.1999999999989</v>
      </c>
      <c r="AK313" s="46" t="s">
        <v>238</v>
      </c>
      <c r="AL313" s="45"/>
      <c r="AM313" s="44">
        <f t="shared" si="398"/>
        <v>1816</v>
      </c>
      <c r="AN313" s="43">
        <f t="shared" si="434"/>
        <v>2179.1999999999998</v>
      </c>
      <c r="AO313" s="42">
        <f t="shared" si="419"/>
        <v>9080</v>
      </c>
      <c r="AP313" s="41">
        <f t="shared" si="435"/>
        <v>10896</v>
      </c>
      <c r="AQ313" s="108"/>
      <c r="AR313" s="108"/>
      <c r="AS313" s="108"/>
      <c r="AT313" s="66" t="str">
        <f t="shared" si="394"/>
        <v>191159</v>
      </c>
      <c r="AU313" s="66">
        <v>115</v>
      </c>
      <c r="AV313" s="40">
        <v>9080</v>
      </c>
      <c r="AW313" s="40">
        <f t="shared" si="395"/>
        <v>1816</v>
      </c>
    </row>
    <row r="314" spans="1:49" ht="15" customHeight="1" x14ac:dyDescent="0.3">
      <c r="A314" s="73" t="s">
        <v>1460</v>
      </c>
      <c r="B314" s="70" t="s">
        <v>196</v>
      </c>
      <c r="C314" s="71">
        <v>50</v>
      </c>
      <c r="D314" s="71">
        <v>1000</v>
      </c>
      <c r="E314" s="71">
        <v>600</v>
      </c>
      <c r="F314" s="70" t="str">
        <f t="shared" si="412"/>
        <v>1000x600x50</v>
      </c>
      <c r="G314" s="431" t="s">
        <v>237</v>
      </c>
      <c r="H314" s="442" t="s">
        <v>236</v>
      </c>
      <c r="I314" s="67" t="s">
        <v>1</v>
      </c>
      <c r="J314" s="65" t="str">
        <f t="shared" si="439"/>
        <v>A</v>
      </c>
      <c r="K314" s="64" t="str">
        <f t="shared" si="439"/>
        <v>A</v>
      </c>
      <c r="L314" s="64" t="str">
        <f t="shared" si="439"/>
        <v>A</v>
      </c>
      <c r="M314" s="63" t="str">
        <f t="shared" si="439"/>
        <v>A</v>
      </c>
      <c r="N314" s="62">
        <v>6</v>
      </c>
      <c r="O314" s="55">
        <f>N314*D314*E314/1000000</f>
        <v>3.6</v>
      </c>
      <c r="P314" s="54">
        <f>O314*C314/1000</f>
        <v>0.18</v>
      </c>
      <c r="Q314" s="53">
        <f>P314*AU314</f>
        <v>18</v>
      </c>
      <c r="R314" s="161"/>
      <c r="S314" s="59"/>
      <c r="T314" s="160"/>
      <c r="U314" s="158"/>
      <c r="V314" s="159"/>
      <c r="W314" s="158"/>
      <c r="X314" s="158"/>
      <c r="Y314" s="157"/>
      <c r="Z314" s="57">
        <v>416</v>
      </c>
      <c r="AA314" s="56" t="s">
        <v>3</v>
      </c>
      <c r="AB314" s="55">
        <f t="shared" si="446"/>
        <v>1497.6000000000001</v>
      </c>
      <c r="AC314" s="54">
        <f t="shared" si="447"/>
        <v>74.88</v>
      </c>
      <c r="AD314" s="53">
        <f t="shared" si="448"/>
        <v>7488</v>
      </c>
      <c r="AE314" s="52" t="s">
        <v>2</v>
      </c>
      <c r="AF314" s="51">
        <f t="shared" si="417"/>
        <v>1</v>
      </c>
      <c r="AG314" s="50" t="s">
        <v>1</v>
      </c>
      <c r="AH314" s="49">
        <f t="shared" si="413"/>
        <v>3.6</v>
      </c>
      <c r="AI314" s="48">
        <f t="shared" si="414"/>
        <v>0.18</v>
      </c>
      <c r="AJ314" s="47">
        <f t="shared" si="415"/>
        <v>18</v>
      </c>
      <c r="AK314" s="46" t="s">
        <v>235</v>
      </c>
      <c r="AL314" s="45"/>
      <c r="AM314" s="44">
        <f t="shared" si="398"/>
        <v>395</v>
      </c>
      <c r="AN314" s="43">
        <f t="shared" si="434"/>
        <v>474</v>
      </c>
      <c r="AO314" s="42">
        <f t="shared" si="419"/>
        <v>7900</v>
      </c>
      <c r="AP314" s="41">
        <f t="shared" si="435"/>
        <v>9480</v>
      </c>
      <c r="AQ314" s="108"/>
      <c r="AR314" s="108"/>
      <c r="AS314" s="108"/>
      <c r="AT314" s="66" t="str">
        <f t="shared" si="394"/>
        <v>191277</v>
      </c>
      <c r="AU314" s="66">
        <v>100</v>
      </c>
      <c r="AV314" s="40">
        <v>7900</v>
      </c>
      <c r="AW314" s="40">
        <f t="shared" si="395"/>
        <v>395</v>
      </c>
    </row>
    <row r="315" spans="1:49" ht="15" customHeight="1" x14ac:dyDescent="0.3">
      <c r="A315" s="73" t="s">
        <v>1460</v>
      </c>
      <c r="B315" s="72" t="s">
        <v>196</v>
      </c>
      <c r="C315" s="74">
        <v>50</v>
      </c>
      <c r="D315" s="74">
        <v>1000</v>
      </c>
      <c r="E315" s="74">
        <v>600</v>
      </c>
      <c r="F315" s="72" t="str">
        <f t="shared" si="412"/>
        <v>1000x600x50</v>
      </c>
      <c r="G315" s="431" t="s">
        <v>1334</v>
      </c>
      <c r="H315" s="442" t="s">
        <v>1666</v>
      </c>
      <c r="I315" s="67" t="s">
        <v>109</v>
      </c>
      <c r="J315" s="65"/>
      <c r="K315" s="64" t="str">
        <f t="shared" si="439"/>
        <v>C</v>
      </c>
      <c r="L315" s="64" t="str">
        <f t="shared" si="439"/>
        <v>C</v>
      </c>
      <c r="M315" s="63" t="str">
        <f t="shared" si="439"/>
        <v>C</v>
      </c>
      <c r="N315" s="62">
        <v>6</v>
      </c>
      <c r="O315" s="55">
        <f>N315*D315*E315/1000000</f>
        <v>3.6</v>
      </c>
      <c r="P315" s="54">
        <f>O315*C315/1000</f>
        <v>0.18</v>
      </c>
      <c r="Q315" s="53">
        <f>P315*AU315</f>
        <v>18</v>
      </c>
      <c r="R315" s="57">
        <v>32</v>
      </c>
      <c r="S315" s="59">
        <v>4</v>
      </c>
      <c r="T315" s="171">
        <f>R315*N315</f>
        <v>192</v>
      </c>
      <c r="U315" s="55">
        <f>O315*R315</f>
        <v>115.2</v>
      </c>
      <c r="V315" s="54">
        <f>P315*R315</f>
        <v>5.76</v>
      </c>
      <c r="W315" s="55">
        <f>AU315*V315</f>
        <v>576</v>
      </c>
      <c r="X315" s="55" t="s">
        <v>198</v>
      </c>
      <c r="Y315" s="174">
        <f>R315/S315*N315*C315+140</f>
        <v>2540</v>
      </c>
      <c r="Z315" s="155">
        <f>AA315*R315</f>
        <v>416</v>
      </c>
      <c r="AA315" s="59">
        <v>13</v>
      </c>
      <c r="AB315" s="55">
        <f t="shared" si="446"/>
        <v>1497.6000000000001</v>
      </c>
      <c r="AC315" s="54">
        <f t="shared" si="447"/>
        <v>74.88</v>
      </c>
      <c r="AD315" s="53">
        <f t="shared" si="448"/>
        <v>7488</v>
      </c>
      <c r="AE315" s="154" t="s">
        <v>134</v>
      </c>
      <c r="AF315" s="51">
        <f t="shared" si="417"/>
        <v>16</v>
      </c>
      <c r="AG315" s="169" t="s">
        <v>137</v>
      </c>
      <c r="AH315" s="49">
        <f t="shared" si="413"/>
        <v>1843.2</v>
      </c>
      <c r="AI315" s="48">
        <f t="shared" si="414"/>
        <v>92.16</v>
      </c>
      <c r="AJ315" s="47">
        <f t="shared" si="415"/>
        <v>9216</v>
      </c>
      <c r="AK315" s="46" t="s">
        <v>235</v>
      </c>
      <c r="AL315" s="45" t="s">
        <v>1333</v>
      </c>
      <c r="AM315" s="44">
        <f t="shared" si="398"/>
        <v>395</v>
      </c>
      <c r="AN315" s="43">
        <f t="shared" si="434"/>
        <v>474</v>
      </c>
      <c r="AO315" s="42">
        <f t="shared" si="419"/>
        <v>7900</v>
      </c>
      <c r="AP315" s="41">
        <f t="shared" si="435"/>
        <v>9480</v>
      </c>
      <c r="AQ315" s="108"/>
      <c r="AR315" s="108"/>
      <c r="AS315" s="108"/>
      <c r="AT315" s="66" t="str">
        <f t="shared" si="394"/>
        <v>231611</v>
      </c>
      <c r="AU315" s="66">
        <v>100</v>
      </c>
      <c r="AV315" s="40">
        <v>7900</v>
      </c>
      <c r="AW315" s="40">
        <f t="shared" si="395"/>
        <v>395</v>
      </c>
    </row>
    <row r="316" spans="1:49" ht="15" customHeight="1" x14ac:dyDescent="0.3">
      <c r="A316" s="73" t="s">
        <v>1460</v>
      </c>
      <c r="B316" s="72" t="s">
        <v>196</v>
      </c>
      <c r="C316" s="74">
        <v>50</v>
      </c>
      <c r="D316" s="71">
        <v>2000</v>
      </c>
      <c r="E316" s="71">
        <v>1200</v>
      </c>
      <c r="F316" s="70" t="str">
        <f t="shared" si="412"/>
        <v>2000x1200x50</v>
      </c>
      <c r="G316" s="434" t="s">
        <v>1321</v>
      </c>
      <c r="H316" s="442" t="s">
        <v>1430</v>
      </c>
      <c r="I316" s="67" t="s">
        <v>107</v>
      </c>
      <c r="J316" s="65" t="str">
        <f t="shared" ref="J316:M318" si="449">$AE316</f>
        <v>C</v>
      </c>
      <c r="K316" s="64" t="str">
        <f t="shared" si="449"/>
        <v>C</v>
      </c>
      <c r="L316" s="64" t="str">
        <f t="shared" si="449"/>
        <v>C</v>
      </c>
      <c r="M316" s="63"/>
      <c r="N316" s="156"/>
      <c r="O316" s="55"/>
      <c r="P316" s="54"/>
      <c r="Q316" s="53"/>
      <c r="R316" s="61" t="s">
        <v>3</v>
      </c>
      <c r="S316" s="60">
        <v>1</v>
      </c>
      <c r="T316" s="59">
        <v>48</v>
      </c>
      <c r="U316" s="55">
        <f>T316*D316*E316/1000000</f>
        <v>115.2</v>
      </c>
      <c r="V316" s="54">
        <f>U316*C316/1000</f>
        <v>5.76</v>
      </c>
      <c r="W316" s="55">
        <f>AU316*V316</f>
        <v>576</v>
      </c>
      <c r="X316" s="55" t="s">
        <v>198</v>
      </c>
      <c r="Y316" s="58">
        <f>T316/S316*C316+140</f>
        <v>2540</v>
      </c>
      <c r="Z316" s="155" t="s">
        <v>3</v>
      </c>
      <c r="AA316" s="59">
        <v>13</v>
      </c>
      <c r="AB316" s="55">
        <f t="shared" si="446"/>
        <v>1497.6000000000001</v>
      </c>
      <c r="AC316" s="54">
        <f t="shared" si="447"/>
        <v>74.88</v>
      </c>
      <c r="AD316" s="53">
        <f t="shared" si="448"/>
        <v>7488</v>
      </c>
      <c r="AE316" s="154" t="s">
        <v>134</v>
      </c>
      <c r="AF316" s="51">
        <f t="shared" si="417"/>
        <v>16</v>
      </c>
      <c r="AG316" s="169" t="s">
        <v>137</v>
      </c>
      <c r="AH316" s="49">
        <f t="shared" si="413"/>
        <v>1843.2</v>
      </c>
      <c r="AI316" s="48">
        <f t="shared" si="414"/>
        <v>92.16</v>
      </c>
      <c r="AJ316" s="47">
        <f t="shared" si="415"/>
        <v>9216</v>
      </c>
      <c r="AK316" s="46"/>
      <c r="AL316" s="45" t="s">
        <v>1322</v>
      </c>
      <c r="AM316" s="44">
        <f t="shared" si="398"/>
        <v>395</v>
      </c>
      <c r="AN316" s="43">
        <f t="shared" si="434"/>
        <v>474</v>
      </c>
      <c r="AO316" s="42">
        <f t="shared" si="419"/>
        <v>7900</v>
      </c>
      <c r="AP316" s="41">
        <f t="shared" si="435"/>
        <v>9480</v>
      </c>
      <c r="AQ316" s="108"/>
      <c r="AR316" s="108"/>
      <c r="AS316" s="108"/>
      <c r="AT316" s="66" t="str">
        <f t="shared" si="394"/>
        <v>273741</v>
      </c>
      <c r="AU316" s="66">
        <v>100</v>
      </c>
      <c r="AV316" s="40">
        <v>7900</v>
      </c>
      <c r="AW316" s="40">
        <f t="shared" si="395"/>
        <v>395</v>
      </c>
    </row>
    <row r="317" spans="1:49" ht="15" customHeight="1" x14ac:dyDescent="0.3">
      <c r="A317" s="73" t="s">
        <v>1460</v>
      </c>
      <c r="B317" s="72" t="s">
        <v>196</v>
      </c>
      <c r="C317" s="71">
        <v>80</v>
      </c>
      <c r="D317" s="71">
        <v>1000</v>
      </c>
      <c r="E317" s="71">
        <v>600</v>
      </c>
      <c r="F317" s="70" t="str">
        <f t="shared" si="412"/>
        <v>1000x600x80</v>
      </c>
      <c r="G317" s="431" t="s">
        <v>234</v>
      </c>
      <c r="H317" s="442" t="s">
        <v>233</v>
      </c>
      <c r="I317" s="67" t="s">
        <v>1</v>
      </c>
      <c r="J317" s="65" t="str">
        <f t="shared" si="449"/>
        <v>C</v>
      </c>
      <c r="K317" s="64" t="str">
        <f t="shared" si="449"/>
        <v>C</v>
      </c>
      <c r="L317" s="64" t="str">
        <f t="shared" si="449"/>
        <v>C</v>
      </c>
      <c r="M317" s="63" t="str">
        <f t="shared" si="449"/>
        <v>C</v>
      </c>
      <c r="N317" s="62">
        <v>4</v>
      </c>
      <c r="O317" s="55">
        <f>N317*D317*E317/1000000</f>
        <v>2.4</v>
      </c>
      <c r="P317" s="54">
        <f>O317*C317/1000</f>
        <v>0.192</v>
      </c>
      <c r="Q317" s="53">
        <f>P317*AU317</f>
        <v>19.2</v>
      </c>
      <c r="R317" s="161"/>
      <c r="S317" s="59"/>
      <c r="T317" s="160"/>
      <c r="U317" s="158"/>
      <c r="V317" s="159"/>
      <c r="W317" s="158"/>
      <c r="X317" s="158"/>
      <c r="Y317" s="157"/>
      <c r="Z317" s="57">
        <v>416</v>
      </c>
      <c r="AA317" s="56" t="s">
        <v>3</v>
      </c>
      <c r="AB317" s="55">
        <f t="shared" si="446"/>
        <v>998.4</v>
      </c>
      <c r="AC317" s="54">
        <f t="shared" si="447"/>
        <v>79.872</v>
      </c>
      <c r="AD317" s="53">
        <f t="shared" si="448"/>
        <v>7987.2</v>
      </c>
      <c r="AE317" s="154" t="s">
        <v>134</v>
      </c>
      <c r="AF317" s="51">
        <f t="shared" si="417"/>
        <v>469</v>
      </c>
      <c r="AG317" s="50" t="s">
        <v>1</v>
      </c>
      <c r="AH317" s="49">
        <f t="shared" si="413"/>
        <v>1125.5999999999999</v>
      </c>
      <c r="AI317" s="48">
        <f t="shared" si="414"/>
        <v>90.048000000000002</v>
      </c>
      <c r="AJ317" s="47">
        <f t="shared" si="415"/>
        <v>9004.7999999999993</v>
      </c>
      <c r="AK317" s="46" t="s">
        <v>232</v>
      </c>
      <c r="AL317" s="45"/>
      <c r="AM317" s="44">
        <f t="shared" si="398"/>
        <v>632</v>
      </c>
      <c r="AN317" s="43">
        <f t="shared" si="434"/>
        <v>758.4</v>
      </c>
      <c r="AO317" s="42">
        <f t="shared" si="419"/>
        <v>7900</v>
      </c>
      <c r="AP317" s="41">
        <f t="shared" si="435"/>
        <v>9480</v>
      </c>
      <c r="AQ317" s="108"/>
      <c r="AR317" s="108"/>
      <c r="AS317" s="108"/>
      <c r="AT317" s="66" t="str">
        <f t="shared" si="394"/>
        <v>191280</v>
      </c>
      <c r="AU317" s="66">
        <v>100</v>
      </c>
      <c r="AV317" s="40">
        <v>7900</v>
      </c>
      <c r="AW317" s="40">
        <f t="shared" si="395"/>
        <v>632</v>
      </c>
    </row>
    <row r="318" spans="1:49" ht="15" customHeight="1" x14ac:dyDescent="0.3">
      <c r="A318" s="73" t="s">
        <v>1460</v>
      </c>
      <c r="B318" s="72" t="s">
        <v>196</v>
      </c>
      <c r="C318" s="74">
        <v>80</v>
      </c>
      <c r="D318" s="74">
        <v>1000</v>
      </c>
      <c r="E318" s="74">
        <v>600</v>
      </c>
      <c r="F318" s="72" t="str">
        <f t="shared" si="412"/>
        <v>1000x600x80</v>
      </c>
      <c r="G318" s="431" t="s">
        <v>1394</v>
      </c>
      <c r="H318" s="442" t="s">
        <v>1667</v>
      </c>
      <c r="I318" s="67" t="s">
        <v>109</v>
      </c>
      <c r="J318" s="65"/>
      <c r="K318" s="64" t="str">
        <f t="shared" si="449"/>
        <v>C</v>
      </c>
      <c r="L318" s="64" t="str">
        <f t="shared" si="449"/>
        <v>C</v>
      </c>
      <c r="M318" s="63" t="str">
        <f t="shared" si="449"/>
        <v>C</v>
      </c>
      <c r="N318" s="62">
        <v>4</v>
      </c>
      <c r="O318" s="55">
        <f>N318*D318*E318/1000000</f>
        <v>2.4</v>
      </c>
      <c r="P318" s="54">
        <f>O318*C318/1000</f>
        <v>0.192</v>
      </c>
      <c r="Q318" s="53">
        <f>P318*AU318</f>
        <v>19.2</v>
      </c>
      <c r="R318" s="57">
        <v>28</v>
      </c>
      <c r="S318" s="59">
        <v>4</v>
      </c>
      <c r="T318" s="171">
        <f>R318*N318</f>
        <v>112</v>
      </c>
      <c r="U318" s="55">
        <f>O318*R318</f>
        <v>67.2</v>
      </c>
      <c r="V318" s="54">
        <f>P318*R318</f>
        <v>5.3760000000000003</v>
      </c>
      <c r="W318" s="55">
        <f>AU318*V318</f>
        <v>537.6</v>
      </c>
      <c r="X318" s="55" t="s">
        <v>198</v>
      </c>
      <c r="Y318" s="174">
        <f>R318/S318*N318*C318+140</f>
        <v>2380</v>
      </c>
      <c r="Z318" s="155">
        <f>AA318*R318</f>
        <v>364</v>
      </c>
      <c r="AA318" s="59">
        <v>13</v>
      </c>
      <c r="AB318" s="55">
        <f t="shared" si="446"/>
        <v>873.6</v>
      </c>
      <c r="AC318" s="54">
        <f t="shared" si="447"/>
        <v>69.888000000000005</v>
      </c>
      <c r="AD318" s="53">
        <f t="shared" si="448"/>
        <v>6988.8</v>
      </c>
      <c r="AE318" s="154" t="s">
        <v>134</v>
      </c>
      <c r="AF318" s="51">
        <f t="shared" si="417"/>
        <v>17</v>
      </c>
      <c r="AG318" s="169" t="s">
        <v>137</v>
      </c>
      <c r="AH318" s="49">
        <f t="shared" si="413"/>
        <v>1142.4000000000001</v>
      </c>
      <c r="AI318" s="48">
        <f t="shared" si="414"/>
        <v>91.39200000000001</v>
      </c>
      <c r="AJ318" s="47">
        <f t="shared" si="415"/>
        <v>9139.2000000000007</v>
      </c>
      <c r="AK318" s="46" t="s">
        <v>232</v>
      </c>
      <c r="AL318" s="360" t="s">
        <v>1395</v>
      </c>
      <c r="AM318" s="44">
        <f t="shared" si="398"/>
        <v>632</v>
      </c>
      <c r="AN318" s="43">
        <f t="shared" si="434"/>
        <v>758.4</v>
      </c>
      <c r="AO318" s="42">
        <f t="shared" si="419"/>
        <v>7900</v>
      </c>
      <c r="AP318" s="41">
        <f t="shared" si="435"/>
        <v>9480</v>
      </c>
      <c r="AQ318" s="108"/>
      <c r="AR318" s="108"/>
      <c r="AS318" s="108"/>
      <c r="AT318" s="66" t="str">
        <f t="shared" si="394"/>
        <v>251456</v>
      </c>
      <c r="AU318" s="66">
        <v>100</v>
      </c>
      <c r="AV318" s="40">
        <v>7900</v>
      </c>
      <c r="AW318" s="40">
        <f t="shared" si="395"/>
        <v>632</v>
      </c>
    </row>
    <row r="319" spans="1:49" ht="15" customHeight="1" x14ac:dyDescent="0.3">
      <c r="A319" s="73" t="s">
        <v>1460</v>
      </c>
      <c r="B319" s="72" t="s">
        <v>196</v>
      </c>
      <c r="C319" s="71">
        <v>100</v>
      </c>
      <c r="D319" s="74">
        <v>1000</v>
      </c>
      <c r="E319" s="74">
        <v>600</v>
      </c>
      <c r="F319" s="70" t="str">
        <f t="shared" si="412"/>
        <v>1000x600x100</v>
      </c>
      <c r="G319" s="431" t="s">
        <v>231</v>
      </c>
      <c r="H319" s="442" t="s">
        <v>230</v>
      </c>
      <c r="I319" s="67" t="s">
        <v>1</v>
      </c>
      <c r="J319" s="65" t="str">
        <f t="shared" ref="J319:M320" si="450">$AE319</f>
        <v>A</v>
      </c>
      <c r="K319" s="64" t="str">
        <f t="shared" si="450"/>
        <v>A</v>
      </c>
      <c r="L319" s="64" t="str">
        <f t="shared" si="450"/>
        <v>A</v>
      </c>
      <c r="M319" s="63" t="str">
        <f t="shared" si="450"/>
        <v>A</v>
      </c>
      <c r="N319" s="62">
        <v>3</v>
      </c>
      <c r="O319" s="55">
        <f>N319*D319*E319/1000000</f>
        <v>1.8</v>
      </c>
      <c r="P319" s="54">
        <f>O319*C319/1000</f>
        <v>0.18</v>
      </c>
      <c r="Q319" s="53">
        <f>P319*AU319</f>
        <v>18</v>
      </c>
      <c r="R319" s="161"/>
      <c r="S319" s="59"/>
      <c r="T319" s="160"/>
      <c r="U319" s="158"/>
      <c r="V319" s="159"/>
      <c r="W319" s="158"/>
      <c r="X319" s="158"/>
      <c r="Y319" s="157"/>
      <c r="Z319" s="57">
        <v>416</v>
      </c>
      <c r="AA319" s="56" t="s">
        <v>3</v>
      </c>
      <c r="AB319" s="55">
        <f t="shared" si="446"/>
        <v>748.80000000000007</v>
      </c>
      <c r="AC319" s="54">
        <f t="shared" si="447"/>
        <v>74.88</v>
      </c>
      <c r="AD319" s="53">
        <f t="shared" si="448"/>
        <v>7488</v>
      </c>
      <c r="AE319" s="52" t="s">
        <v>2</v>
      </c>
      <c r="AF319" s="51">
        <f t="shared" si="417"/>
        <v>1</v>
      </c>
      <c r="AG319" s="50" t="s">
        <v>1</v>
      </c>
      <c r="AH319" s="49">
        <f t="shared" si="413"/>
        <v>1.8</v>
      </c>
      <c r="AI319" s="48">
        <f t="shared" si="414"/>
        <v>0.18</v>
      </c>
      <c r="AJ319" s="47">
        <f t="shared" si="415"/>
        <v>18</v>
      </c>
      <c r="AK319" s="46" t="s">
        <v>229</v>
      </c>
      <c r="AL319" s="45"/>
      <c r="AM319" s="44">
        <f t="shared" si="398"/>
        <v>790</v>
      </c>
      <c r="AN319" s="43">
        <f t="shared" si="434"/>
        <v>948</v>
      </c>
      <c r="AO319" s="42">
        <f t="shared" ref="AO319:AO341" si="451">ROUND(AV319*(1-$AP$12),2)</f>
        <v>7900</v>
      </c>
      <c r="AP319" s="41">
        <f t="shared" si="435"/>
        <v>9480</v>
      </c>
      <c r="AQ319" s="108"/>
      <c r="AR319" s="108"/>
      <c r="AS319" s="108"/>
      <c r="AT319" s="66" t="str">
        <f t="shared" si="394"/>
        <v>191509</v>
      </c>
      <c r="AU319" s="66">
        <v>100</v>
      </c>
      <c r="AV319" s="40">
        <v>7900</v>
      </c>
      <c r="AW319" s="40">
        <f t="shared" si="395"/>
        <v>790</v>
      </c>
    </row>
    <row r="320" spans="1:49" ht="15" customHeight="1" x14ac:dyDescent="0.3">
      <c r="A320" s="73" t="s">
        <v>1460</v>
      </c>
      <c r="B320" s="72" t="s">
        <v>196</v>
      </c>
      <c r="C320" s="74">
        <v>100</v>
      </c>
      <c r="D320" s="74">
        <v>1000</v>
      </c>
      <c r="E320" s="74">
        <v>600</v>
      </c>
      <c r="F320" s="72" t="str">
        <f t="shared" si="412"/>
        <v>1000x600x100</v>
      </c>
      <c r="G320" s="431" t="s">
        <v>1336</v>
      </c>
      <c r="H320" s="442" t="s">
        <v>1668</v>
      </c>
      <c r="I320" s="67" t="s">
        <v>109</v>
      </c>
      <c r="J320" s="65"/>
      <c r="K320" s="64" t="str">
        <f t="shared" si="450"/>
        <v>C</v>
      </c>
      <c r="L320" s="64" t="str">
        <f t="shared" si="450"/>
        <v>C</v>
      </c>
      <c r="M320" s="63" t="str">
        <f t="shared" si="450"/>
        <v>C</v>
      </c>
      <c r="N320" s="62">
        <v>3</v>
      </c>
      <c r="O320" s="55">
        <f>N320*D320*E320/1000000</f>
        <v>1.8</v>
      </c>
      <c r="P320" s="54">
        <f>O320*C320/1000</f>
        <v>0.18</v>
      </c>
      <c r="Q320" s="53">
        <f>P320*AU320</f>
        <v>18</v>
      </c>
      <c r="R320" s="57">
        <v>32</v>
      </c>
      <c r="S320" s="59">
        <v>4</v>
      </c>
      <c r="T320" s="171">
        <f>R320*N320</f>
        <v>96</v>
      </c>
      <c r="U320" s="55">
        <f>O320*R320</f>
        <v>57.6</v>
      </c>
      <c r="V320" s="54">
        <f>P320*R320</f>
        <v>5.76</v>
      </c>
      <c r="W320" s="55">
        <f>AU320*V320</f>
        <v>576</v>
      </c>
      <c r="X320" s="55" t="s">
        <v>198</v>
      </c>
      <c r="Y320" s="174">
        <f>R320/S320*N320*C320+140</f>
        <v>2540</v>
      </c>
      <c r="Z320" s="155">
        <f>AA320*R320</f>
        <v>416</v>
      </c>
      <c r="AA320" s="59">
        <v>13</v>
      </c>
      <c r="AB320" s="55">
        <f t="shared" si="446"/>
        <v>748.80000000000007</v>
      </c>
      <c r="AC320" s="54">
        <f t="shared" si="447"/>
        <v>74.88</v>
      </c>
      <c r="AD320" s="53">
        <f t="shared" si="448"/>
        <v>7488</v>
      </c>
      <c r="AE320" s="154" t="s">
        <v>134</v>
      </c>
      <c r="AF320" s="51">
        <f t="shared" si="417"/>
        <v>16</v>
      </c>
      <c r="AG320" s="169" t="s">
        <v>137</v>
      </c>
      <c r="AH320" s="49">
        <f t="shared" si="413"/>
        <v>921.6</v>
      </c>
      <c r="AI320" s="48">
        <f t="shared" si="414"/>
        <v>92.16</v>
      </c>
      <c r="AJ320" s="47">
        <f t="shared" si="415"/>
        <v>9216</v>
      </c>
      <c r="AK320" s="46" t="s">
        <v>229</v>
      </c>
      <c r="AL320" s="45" t="s">
        <v>1335</v>
      </c>
      <c r="AM320" s="44">
        <f t="shared" si="398"/>
        <v>790</v>
      </c>
      <c r="AN320" s="43">
        <f t="shared" si="434"/>
        <v>948</v>
      </c>
      <c r="AO320" s="42">
        <f t="shared" si="451"/>
        <v>7900</v>
      </c>
      <c r="AP320" s="41">
        <f t="shared" si="435"/>
        <v>9480</v>
      </c>
      <c r="AQ320" s="108"/>
      <c r="AR320" s="108"/>
      <c r="AS320" s="108"/>
      <c r="AT320" s="66" t="str">
        <f t="shared" si="394"/>
        <v>231026</v>
      </c>
      <c r="AU320" s="66">
        <v>100</v>
      </c>
      <c r="AV320" s="40">
        <v>7900</v>
      </c>
      <c r="AW320" s="40">
        <f t="shared" si="395"/>
        <v>790</v>
      </c>
    </row>
    <row r="321" spans="1:49" ht="15" customHeight="1" x14ac:dyDescent="0.3">
      <c r="A321" s="73" t="s">
        <v>1460</v>
      </c>
      <c r="B321" s="72" t="s">
        <v>196</v>
      </c>
      <c r="C321" s="74">
        <v>100</v>
      </c>
      <c r="D321" s="71">
        <v>2000</v>
      </c>
      <c r="E321" s="71">
        <v>1200</v>
      </c>
      <c r="F321" s="70" t="str">
        <f t="shared" si="412"/>
        <v>2000x1200x100</v>
      </c>
      <c r="G321" s="431" t="s">
        <v>228</v>
      </c>
      <c r="H321" s="442" t="s">
        <v>227</v>
      </c>
      <c r="I321" s="67" t="s">
        <v>107</v>
      </c>
      <c r="J321" s="65" t="str">
        <f t="shared" ref="J321:M323" si="452">$AE321</f>
        <v>C</v>
      </c>
      <c r="K321" s="64" t="str">
        <f t="shared" si="452"/>
        <v>C</v>
      </c>
      <c r="L321" s="64" t="str">
        <f t="shared" si="452"/>
        <v>C</v>
      </c>
      <c r="M321" s="63"/>
      <c r="N321" s="156"/>
      <c r="O321" s="55"/>
      <c r="P321" s="54"/>
      <c r="Q321" s="53"/>
      <c r="R321" s="61" t="s">
        <v>3</v>
      </c>
      <c r="S321" s="60">
        <v>1</v>
      </c>
      <c r="T321" s="59">
        <v>24</v>
      </c>
      <c r="U321" s="55">
        <f>T321*D321*E321/1000000</f>
        <v>57.6</v>
      </c>
      <c r="V321" s="54">
        <f>U321*C321/1000</f>
        <v>5.76</v>
      </c>
      <c r="W321" s="55">
        <f>AU321*V321</f>
        <v>576</v>
      </c>
      <c r="X321" s="55" t="s">
        <v>198</v>
      </c>
      <c r="Y321" s="58">
        <f>T321/S321*C321+140</f>
        <v>2540</v>
      </c>
      <c r="Z321" s="155" t="s">
        <v>3</v>
      </c>
      <c r="AA321" s="59">
        <v>13</v>
      </c>
      <c r="AB321" s="55">
        <f t="shared" si="446"/>
        <v>748.80000000000007</v>
      </c>
      <c r="AC321" s="54">
        <f t="shared" si="447"/>
        <v>74.88</v>
      </c>
      <c r="AD321" s="53">
        <f t="shared" si="448"/>
        <v>7488</v>
      </c>
      <c r="AE321" s="154" t="s">
        <v>134</v>
      </c>
      <c r="AF321" s="51">
        <f t="shared" si="417"/>
        <v>16</v>
      </c>
      <c r="AG321" s="169" t="s">
        <v>137</v>
      </c>
      <c r="AH321" s="49">
        <f t="shared" si="413"/>
        <v>921.6</v>
      </c>
      <c r="AI321" s="48">
        <f t="shared" si="414"/>
        <v>92.16</v>
      </c>
      <c r="AJ321" s="47">
        <f t="shared" si="415"/>
        <v>9216</v>
      </c>
      <c r="AK321" s="46"/>
      <c r="AL321" s="45" t="s">
        <v>226</v>
      </c>
      <c r="AM321" s="44">
        <f t="shared" si="398"/>
        <v>790</v>
      </c>
      <c r="AN321" s="43">
        <f t="shared" si="434"/>
        <v>948</v>
      </c>
      <c r="AO321" s="42">
        <f t="shared" si="451"/>
        <v>7900</v>
      </c>
      <c r="AP321" s="41">
        <f t="shared" si="435"/>
        <v>9480</v>
      </c>
      <c r="AQ321" s="108"/>
      <c r="AR321" s="108"/>
      <c r="AS321" s="108"/>
      <c r="AT321" s="66" t="str">
        <f t="shared" si="394"/>
        <v>235406</v>
      </c>
      <c r="AU321" s="66">
        <v>100</v>
      </c>
      <c r="AV321" s="40">
        <v>7900</v>
      </c>
      <c r="AW321" s="40">
        <f t="shared" si="395"/>
        <v>790</v>
      </c>
    </row>
    <row r="322" spans="1:49" ht="15" customHeight="1" x14ac:dyDescent="0.3">
      <c r="A322" s="73" t="s">
        <v>1460</v>
      </c>
      <c r="B322" s="72" t="s">
        <v>196</v>
      </c>
      <c r="C322" s="71">
        <v>110</v>
      </c>
      <c r="D322" s="71">
        <v>1000</v>
      </c>
      <c r="E322" s="71">
        <v>600</v>
      </c>
      <c r="F322" s="70" t="str">
        <f t="shared" si="412"/>
        <v>1000x600x110</v>
      </c>
      <c r="G322" s="431" t="s">
        <v>225</v>
      </c>
      <c r="H322" s="442" t="s">
        <v>224</v>
      </c>
      <c r="I322" s="67" t="s">
        <v>1</v>
      </c>
      <c r="J322" s="65" t="str">
        <f t="shared" si="452"/>
        <v>C</v>
      </c>
      <c r="K322" s="64" t="str">
        <f t="shared" si="452"/>
        <v>C</v>
      </c>
      <c r="L322" s="64" t="str">
        <f t="shared" si="452"/>
        <v>C</v>
      </c>
      <c r="M322" s="63" t="str">
        <f t="shared" si="452"/>
        <v>C</v>
      </c>
      <c r="N322" s="62">
        <v>3</v>
      </c>
      <c r="O322" s="55">
        <f>N322*D322*E322/1000000</f>
        <v>1.8</v>
      </c>
      <c r="P322" s="54">
        <f>O322*C322/1000</f>
        <v>0.19800000000000001</v>
      </c>
      <c r="Q322" s="53">
        <f>P322*AU322</f>
        <v>19.8</v>
      </c>
      <c r="R322" s="161"/>
      <c r="S322" s="59"/>
      <c r="T322" s="160"/>
      <c r="U322" s="158"/>
      <c r="V322" s="159"/>
      <c r="W322" s="158"/>
      <c r="X322" s="158"/>
      <c r="Y322" s="157"/>
      <c r="Z322" s="57">
        <v>416</v>
      </c>
      <c r="AA322" s="56" t="s">
        <v>3</v>
      </c>
      <c r="AB322" s="55">
        <f t="shared" si="446"/>
        <v>748.80000000000007</v>
      </c>
      <c r="AC322" s="54">
        <f t="shared" si="447"/>
        <v>82.368000000000009</v>
      </c>
      <c r="AD322" s="53">
        <f t="shared" si="448"/>
        <v>8236.8000000000011</v>
      </c>
      <c r="AE322" s="154" t="s">
        <v>134</v>
      </c>
      <c r="AF322" s="51">
        <f t="shared" si="417"/>
        <v>455</v>
      </c>
      <c r="AG322" s="50" t="s">
        <v>1</v>
      </c>
      <c r="AH322" s="49">
        <f t="shared" si="413"/>
        <v>819</v>
      </c>
      <c r="AI322" s="48">
        <f t="shared" si="414"/>
        <v>90.09</v>
      </c>
      <c r="AJ322" s="47">
        <f t="shared" si="415"/>
        <v>9009</v>
      </c>
      <c r="AK322" s="46" t="s">
        <v>223</v>
      </c>
      <c r="AL322" s="45"/>
      <c r="AM322" s="44">
        <f t="shared" si="398"/>
        <v>869</v>
      </c>
      <c r="AN322" s="43">
        <f t="shared" si="434"/>
        <v>1042.8</v>
      </c>
      <c r="AO322" s="42">
        <f t="shared" si="451"/>
        <v>7900</v>
      </c>
      <c r="AP322" s="41">
        <f t="shared" si="435"/>
        <v>9480</v>
      </c>
      <c r="AQ322" s="108"/>
      <c r="AR322" s="108"/>
      <c r="AS322" s="108"/>
      <c r="AT322" s="66" t="str">
        <f t="shared" si="394"/>
        <v>191530</v>
      </c>
      <c r="AU322" s="66">
        <v>100</v>
      </c>
      <c r="AV322" s="40">
        <v>7900</v>
      </c>
      <c r="AW322" s="40">
        <f t="shared" si="395"/>
        <v>869</v>
      </c>
    </row>
    <row r="323" spans="1:49" ht="15" customHeight="1" x14ac:dyDescent="0.3">
      <c r="A323" s="73" t="s">
        <v>1460</v>
      </c>
      <c r="B323" s="72" t="s">
        <v>196</v>
      </c>
      <c r="C323" s="74">
        <v>110</v>
      </c>
      <c r="D323" s="74">
        <v>1000</v>
      </c>
      <c r="E323" s="74">
        <v>600</v>
      </c>
      <c r="F323" s="72" t="str">
        <f t="shared" si="412"/>
        <v>1000x600x110</v>
      </c>
      <c r="G323" s="431" t="s">
        <v>1338</v>
      </c>
      <c r="H323" s="442" t="s">
        <v>1669</v>
      </c>
      <c r="I323" s="67" t="s">
        <v>109</v>
      </c>
      <c r="J323" s="65"/>
      <c r="K323" s="64" t="str">
        <f t="shared" si="452"/>
        <v>C</v>
      </c>
      <c r="L323" s="64" t="str">
        <f t="shared" si="452"/>
        <v>C</v>
      </c>
      <c r="M323" s="63" t="str">
        <f t="shared" si="452"/>
        <v>C</v>
      </c>
      <c r="N323" s="62">
        <v>3</v>
      </c>
      <c r="O323" s="55">
        <f>N323*D323*E323/1000000</f>
        <v>1.8</v>
      </c>
      <c r="P323" s="54">
        <f>O323*C323/1000</f>
        <v>0.19800000000000001</v>
      </c>
      <c r="Q323" s="53">
        <f>P323*AU323</f>
        <v>19.8</v>
      </c>
      <c r="R323" s="57">
        <v>28</v>
      </c>
      <c r="S323" s="59">
        <v>4</v>
      </c>
      <c r="T323" s="171">
        <f>R323*N323</f>
        <v>84</v>
      </c>
      <c r="U323" s="55">
        <f>O323*R323</f>
        <v>50.4</v>
      </c>
      <c r="V323" s="54">
        <f>P323*R323</f>
        <v>5.5440000000000005</v>
      </c>
      <c r="W323" s="55">
        <f>AU323*V323</f>
        <v>554.40000000000009</v>
      </c>
      <c r="X323" s="55" t="s">
        <v>198</v>
      </c>
      <c r="Y323" s="174">
        <f>R323/S323*N323*C323+140</f>
        <v>2450</v>
      </c>
      <c r="Z323" s="155">
        <f>AA323*R323</f>
        <v>364</v>
      </c>
      <c r="AA323" s="59">
        <v>13</v>
      </c>
      <c r="AB323" s="55">
        <f t="shared" si="446"/>
        <v>655.19999999999993</v>
      </c>
      <c r="AC323" s="54">
        <f t="shared" si="447"/>
        <v>72.072000000000003</v>
      </c>
      <c r="AD323" s="53">
        <f t="shared" si="448"/>
        <v>7207.2000000000007</v>
      </c>
      <c r="AE323" s="154" t="s">
        <v>134</v>
      </c>
      <c r="AF323" s="51">
        <f t="shared" si="417"/>
        <v>17</v>
      </c>
      <c r="AG323" s="169" t="s">
        <v>137</v>
      </c>
      <c r="AH323" s="49">
        <f t="shared" si="413"/>
        <v>856.8</v>
      </c>
      <c r="AI323" s="48">
        <f t="shared" si="414"/>
        <v>94.248000000000005</v>
      </c>
      <c r="AJ323" s="47">
        <f t="shared" si="415"/>
        <v>9424.8000000000011</v>
      </c>
      <c r="AK323" s="46" t="s">
        <v>223</v>
      </c>
      <c r="AL323" s="45" t="s">
        <v>1337</v>
      </c>
      <c r="AM323" s="44">
        <f t="shared" si="398"/>
        <v>869</v>
      </c>
      <c r="AN323" s="43">
        <f t="shared" si="434"/>
        <v>1042.8</v>
      </c>
      <c r="AO323" s="42">
        <f t="shared" si="451"/>
        <v>7900</v>
      </c>
      <c r="AP323" s="41">
        <f t="shared" si="435"/>
        <v>9480</v>
      </c>
      <c r="AQ323" s="108"/>
      <c r="AR323" s="108"/>
      <c r="AS323" s="108"/>
      <c r="AT323" s="66" t="str">
        <f t="shared" si="394"/>
        <v>230025</v>
      </c>
      <c r="AU323" s="66">
        <v>100</v>
      </c>
      <c r="AV323" s="40">
        <v>7900</v>
      </c>
      <c r="AW323" s="40">
        <f t="shared" si="395"/>
        <v>869</v>
      </c>
    </row>
    <row r="324" spans="1:49" ht="15" customHeight="1" x14ac:dyDescent="0.3">
      <c r="A324" s="73" t="s">
        <v>1460</v>
      </c>
      <c r="B324" s="72" t="s">
        <v>196</v>
      </c>
      <c r="C324" s="74">
        <v>110</v>
      </c>
      <c r="D324" s="71">
        <v>2000</v>
      </c>
      <c r="E324" s="71">
        <v>1200</v>
      </c>
      <c r="F324" s="70" t="str">
        <f t="shared" si="412"/>
        <v>2000x1200x110</v>
      </c>
      <c r="G324" s="434" t="s">
        <v>222</v>
      </c>
      <c r="H324" s="442" t="s">
        <v>221</v>
      </c>
      <c r="I324" s="67" t="s">
        <v>107</v>
      </c>
      <c r="J324" s="65" t="str">
        <f t="shared" ref="J324:M330" si="453">$AE324</f>
        <v>C</v>
      </c>
      <c r="K324" s="64" t="str">
        <f t="shared" si="453"/>
        <v>C</v>
      </c>
      <c r="L324" s="64" t="str">
        <f t="shared" si="453"/>
        <v>C</v>
      </c>
      <c r="M324" s="63"/>
      <c r="N324" s="156"/>
      <c r="O324" s="55"/>
      <c r="P324" s="54"/>
      <c r="Q324" s="53"/>
      <c r="R324" s="61" t="s">
        <v>3</v>
      </c>
      <c r="S324" s="60">
        <v>1</v>
      </c>
      <c r="T324" s="59">
        <v>21</v>
      </c>
      <c r="U324" s="55">
        <f>T324*D324*E324/1000000</f>
        <v>50.4</v>
      </c>
      <c r="V324" s="54">
        <f>U324*C324/1000</f>
        <v>5.5439999999999996</v>
      </c>
      <c r="W324" s="55">
        <f>AU324*V324</f>
        <v>554.4</v>
      </c>
      <c r="X324" s="55" t="s">
        <v>198</v>
      </c>
      <c r="Y324" s="58">
        <f>T324/S324*C324+140</f>
        <v>2450</v>
      </c>
      <c r="Z324" s="155" t="s">
        <v>3</v>
      </c>
      <c r="AA324" s="59">
        <v>13</v>
      </c>
      <c r="AB324" s="55">
        <f t="shared" si="446"/>
        <v>655.19999999999993</v>
      </c>
      <c r="AC324" s="54">
        <f t="shared" si="447"/>
        <v>72.071999999999989</v>
      </c>
      <c r="AD324" s="53">
        <f t="shared" si="448"/>
        <v>7207.2</v>
      </c>
      <c r="AE324" s="154" t="s">
        <v>134</v>
      </c>
      <c r="AF324" s="51">
        <f t="shared" si="417"/>
        <v>17</v>
      </c>
      <c r="AG324" s="169" t="s">
        <v>137</v>
      </c>
      <c r="AH324" s="49">
        <f t="shared" si="413"/>
        <v>856.8</v>
      </c>
      <c r="AI324" s="48">
        <f t="shared" si="414"/>
        <v>94.24799999999999</v>
      </c>
      <c r="AJ324" s="47">
        <f t="shared" si="415"/>
        <v>9424.7999999999993</v>
      </c>
      <c r="AK324" s="46"/>
      <c r="AL324" s="45" t="s">
        <v>220</v>
      </c>
      <c r="AM324" s="44">
        <f t="shared" si="398"/>
        <v>869</v>
      </c>
      <c r="AN324" s="43">
        <f t="shared" si="434"/>
        <v>1042.8</v>
      </c>
      <c r="AO324" s="42">
        <f t="shared" si="451"/>
        <v>7900</v>
      </c>
      <c r="AP324" s="41">
        <f t="shared" si="435"/>
        <v>9480</v>
      </c>
      <c r="AQ324" s="108"/>
      <c r="AR324" s="108"/>
      <c r="AS324" s="108"/>
      <c r="AT324" s="66" t="str">
        <f t="shared" ref="AT324:AT353" si="454">G324</f>
        <v>263393</v>
      </c>
      <c r="AU324" s="66">
        <v>100</v>
      </c>
      <c r="AV324" s="40">
        <v>7900</v>
      </c>
      <c r="AW324" s="40">
        <f t="shared" ref="AW324:AW353" si="455">AM324</f>
        <v>869</v>
      </c>
    </row>
    <row r="325" spans="1:49" ht="15" customHeight="1" x14ac:dyDescent="0.3">
      <c r="A325" s="73" t="s">
        <v>1460</v>
      </c>
      <c r="B325" s="72" t="s">
        <v>196</v>
      </c>
      <c r="C325" s="71">
        <v>120</v>
      </c>
      <c r="D325" s="71">
        <v>1000</v>
      </c>
      <c r="E325" s="71">
        <v>600</v>
      </c>
      <c r="F325" s="70" t="str">
        <f t="shared" si="412"/>
        <v>1000x600x120</v>
      </c>
      <c r="G325" s="431" t="s">
        <v>219</v>
      </c>
      <c r="H325" s="442" t="s">
        <v>218</v>
      </c>
      <c r="I325" s="67" t="s">
        <v>1</v>
      </c>
      <c r="J325" s="65" t="str">
        <f t="shared" si="453"/>
        <v>B</v>
      </c>
      <c r="K325" s="64" t="str">
        <f t="shared" si="453"/>
        <v>B</v>
      </c>
      <c r="L325" s="64" t="str">
        <f t="shared" si="453"/>
        <v>B</v>
      </c>
      <c r="M325" s="63" t="str">
        <f t="shared" si="453"/>
        <v>B</v>
      </c>
      <c r="N325" s="62">
        <v>3</v>
      </c>
      <c r="O325" s="55">
        <f>N325*D325*E325/1000000</f>
        <v>1.8</v>
      </c>
      <c r="P325" s="54">
        <f>O325*C325/1000</f>
        <v>0.216</v>
      </c>
      <c r="Q325" s="53">
        <f>P325*AU325</f>
        <v>21.6</v>
      </c>
      <c r="R325" s="161"/>
      <c r="S325" s="59"/>
      <c r="T325" s="160"/>
      <c r="U325" s="158"/>
      <c r="V325" s="159"/>
      <c r="W325" s="158"/>
      <c r="X325" s="158"/>
      <c r="Y325" s="157"/>
      <c r="Z325" s="57">
        <v>364</v>
      </c>
      <c r="AA325" s="56" t="s">
        <v>3</v>
      </c>
      <c r="AB325" s="55">
        <f t="shared" si="446"/>
        <v>655.20000000000005</v>
      </c>
      <c r="AC325" s="54">
        <f t="shared" si="447"/>
        <v>78.623999999999995</v>
      </c>
      <c r="AD325" s="53">
        <f t="shared" si="448"/>
        <v>7862.4000000000005</v>
      </c>
      <c r="AE325" s="406" t="s">
        <v>205</v>
      </c>
      <c r="AF325" s="51">
        <f t="shared" si="417"/>
        <v>278</v>
      </c>
      <c r="AG325" s="50" t="s">
        <v>1</v>
      </c>
      <c r="AH325" s="49">
        <f t="shared" si="413"/>
        <v>500.40000000000003</v>
      </c>
      <c r="AI325" s="48">
        <f t="shared" si="414"/>
        <v>60.048000000000002</v>
      </c>
      <c r="AJ325" s="47">
        <f t="shared" si="415"/>
        <v>6004.8</v>
      </c>
      <c r="AK325" s="46" t="s">
        <v>217</v>
      </c>
      <c r="AL325" s="45"/>
      <c r="AM325" s="44">
        <f t="shared" si="398"/>
        <v>948</v>
      </c>
      <c r="AN325" s="43">
        <f t="shared" si="434"/>
        <v>1137.5999999999999</v>
      </c>
      <c r="AO325" s="42">
        <f t="shared" si="451"/>
        <v>7900</v>
      </c>
      <c r="AP325" s="41">
        <f t="shared" si="435"/>
        <v>9480</v>
      </c>
      <c r="AQ325" s="108"/>
      <c r="AR325" s="108"/>
      <c r="AS325" s="108"/>
      <c r="AT325" s="66" t="str">
        <f t="shared" si="454"/>
        <v>191531</v>
      </c>
      <c r="AU325" s="66">
        <v>100</v>
      </c>
      <c r="AV325" s="40">
        <v>7900</v>
      </c>
      <c r="AW325" s="40">
        <f t="shared" si="455"/>
        <v>948</v>
      </c>
    </row>
    <row r="326" spans="1:49" ht="15" customHeight="1" x14ac:dyDescent="0.3">
      <c r="A326" s="73" t="s">
        <v>1460</v>
      </c>
      <c r="B326" s="72" t="s">
        <v>196</v>
      </c>
      <c r="C326" s="74">
        <v>120</v>
      </c>
      <c r="D326" s="71">
        <v>2000</v>
      </c>
      <c r="E326" s="71">
        <v>1200</v>
      </c>
      <c r="F326" s="70" t="str">
        <f t="shared" si="412"/>
        <v>2000x1200x120</v>
      </c>
      <c r="G326" s="431" t="s">
        <v>216</v>
      </c>
      <c r="H326" s="442" t="s">
        <v>215</v>
      </c>
      <c r="I326" s="67" t="s">
        <v>107</v>
      </c>
      <c r="J326" s="65" t="str">
        <f t="shared" si="453"/>
        <v>C</v>
      </c>
      <c r="K326" s="64" t="str">
        <f t="shared" si="453"/>
        <v>C</v>
      </c>
      <c r="L326" s="64" t="str">
        <f t="shared" si="453"/>
        <v>C</v>
      </c>
      <c r="M326" s="63"/>
      <c r="N326" s="156"/>
      <c r="O326" s="55"/>
      <c r="P326" s="54"/>
      <c r="Q326" s="53"/>
      <c r="R326" s="61" t="s">
        <v>3</v>
      </c>
      <c r="S326" s="60">
        <v>1</v>
      </c>
      <c r="T326" s="59">
        <v>20</v>
      </c>
      <c r="U326" s="55">
        <f>T326*D326*E326/1000000</f>
        <v>48</v>
      </c>
      <c r="V326" s="54">
        <f>U326*C326/1000</f>
        <v>5.76</v>
      </c>
      <c r="W326" s="55">
        <f>AU326*V326</f>
        <v>576</v>
      </c>
      <c r="X326" s="55" t="s">
        <v>198</v>
      </c>
      <c r="Y326" s="58">
        <f>T326/S326*C326+140</f>
        <v>2540</v>
      </c>
      <c r="Z326" s="155" t="s">
        <v>3</v>
      </c>
      <c r="AA326" s="59">
        <v>13</v>
      </c>
      <c r="AB326" s="55">
        <f t="shared" si="446"/>
        <v>624</v>
      </c>
      <c r="AC326" s="54">
        <f t="shared" si="447"/>
        <v>74.88</v>
      </c>
      <c r="AD326" s="53">
        <f t="shared" si="448"/>
        <v>7488</v>
      </c>
      <c r="AE326" s="154" t="s">
        <v>134</v>
      </c>
      <c r="AF326" s="51">
        <f t="shared" si="417"/>
        <v>16</v>
      </c>
      <c r="AG326" s="169" t="s">
        <v>137</v>
      </c>
      <c r="AH326" s="49">
        <f t="shared" si="413"/>
        <v>768</v>
      </c>
      <c r="AI326" s="48">
        <f t="shared" si="414"/>
        <v>92.16</v>
      </c>
      <c r="AJ326" s="47">
        <f t="shared" si="415"/>
        <v>9216</v>
      </c>
      <c r="AK326" s="46"/>
      <c r="AL326" s="45" t="s">
        <v>214</v>
      </c>
      <c r="AM326" s="44">
        <f t="shared" ref="AM326:AM350" si="456">ROUND(AO326*C326/1000,2)</f>
        <v>948</v>
      </c>
      <c r="AN326" s="43">
        <f t="shared" si="434"/>
        <v>1137.5999999999999</v>
      </c>
      <c r="AO326" s="42">
        <f t="shared" si="451"/>
        <v>7900</v>
      </c>
      <c r="AP326" s="41">
        <f t="shared" si="435"/>
        <v>9480</v>
      </c>
      <c r="AQ326" s="108"/>
      <c r="AR326" s="108"/>
      <c r="AS326" s="108"/>
      <c r="AT326" s="66" t="str">
        <f t="shared" si="454"/>
        <v>229504</v>
      </c>
      <c r="AU326" s="66">
        <v>100</v>
      </c>
      <c r="AV326" s="40">
        <v>7900</v>
      </c>
      <c r="AW326" s="40">
        <f t="shared" si="455"/>
        <v>948</v>
      </c>
    </row>
    <row r="327" spans="1:49" ht="15" customHeight="1" x14ac:dyDescent="0.3">
      <c r="A327" s="73" t="s">
        <v>1460</v>
      </c>
      <c r="B327" s="72" t="s">
        <v>196</v>
      </c>
      <c r="C327" s="71">
        <v>140</v>
      </c>
      <c r="D327" s="71">
        <v>1000</v>
      </c>
      <c r="E327" s="71">
        <v>600</v>
      </c>
      <c r="F327" s="70" t="str">
        <f t="shared" si="412"/>
        <v>1000x600x140</v>
      </c>
      <c r="G327" s="431" t="s">
        <v>213</v>
      </c>
      <c r="H327" s="442" t="s">
        <v>212</v>
      </c>
      <c r="I327" s="67" t="s">
        <v>1</v>
      </c>
      <c r="J327" s="65" t="str">
        <f t="shared" si="453"/>
        <v>C</v>
      </c>
      <c r="K327" s="64" t="str">
        <f t="shared" si="453"/>
        <v>C</v>
      </c>
      <c r="L327" s="64" t="str">
        <f t="shared" si="453"/>
        <v>C</v>
      </c>
      <c r="M327" s="63" t="str">
        <f t="shared" si="453"/>
        <v>C</v>
      </c>
      <c r="N327" s="62">
        <v>2</v>
      </c>
      <c r="O327" s="55">
        <f>N327*D327*E327/1000000</f>
        <v>1.2</v>
      </c>
      <c r="P327" s="54">
        <f>O327*C327/1000</f>
        <v>0.16800000000000001</v>
      </c>
      <c r="Q327" s="53">
        <f>P327*AU327</f>
        <v>16.8</v>
      </c>
      <c r="R327" s="161"/>
      <c r="S327" s="59"/>
      <c r="T327" s="160"/>
      <c r="U327" s="158"/>
      <c r="V327" s="159"/>
      <c r="W327" s="158"/>
      <c r="X327" s="158"/>
      <c r="Y327" s="157"/>
      <c r="Z327" s="57">
        <v>468</v>
      </c>
      <c r="AA327" s="56" t="s">
        <v>3</v>
      </c>
      <c r="AB327" s="55">
        <f t="shared" si="446"/>
        <v>561.6</v>
      </c>
      <c r="AC327" s="54">
        <f t="shared" si="447"/>
        <v>78.624000000000009</v>
      </c>
      <c r="AD327" s="53">
        <f t="shared" si="448"/>
        <v>7862.4000000000005</v>
      </c>
      <c r="AE327" s="154" t="s">
        <v>134</v>
      </c>
      <c r="AF327" s="51">
        <f t="shared" si="417"/>
        <v>536</v>
      </c>
      <c r="AG327" s="50" t="s">
        <v>1</v>
      </c>
      <c r="AH327" s="49">
        <f t="shared" si="413"/>
        <v>643.19999999999993</v>
      </c>
      <c r="AI327" s="48">
        <f t="shared" si="414"/>
        <v>90.048000000000002</v>
      </c>
      <c r="AJ327" s="47">
        <f t="shared" si="415"/>
        <v>9004.8000000000011</v>
      </c>
      <c r="AK327" s="46" t="s">
        <v>211</v>
      </c>
      <c r="AL327" s="45"/>
      <c r="AM327" s="44">
        <f t="shared" si="456"/>
        <v>1106</v>
      </c>
      <c r="AN327" s="43">
        <f t="shared" si="434"/>
        <v>1327.2</v>
      </c>
      <c r="AO327" s="42">
        <f t="shared" si="451"/>
        <v>7900</v>
      </c>
      <c r="AP327" s="41">
        <f t="shared" si="435"/>
        <v>9480</v>
      </c>
      <c r="AQ327" s="108"/>
      <c r="AR327" s="108"/>
      <c r="AS327" s="108"/>
      <c r="AT327" s="66" t="str">
        <f t="shared" si="454"/>
        <v>191541</v>
      </c>
      <c r="AU327" s="66">
        <v>100</v>
      </c>
      <c r="AV327" s="40">
        <v>7900</v>
      </c>
      <c r="AW327" s="40">
        <f t="shared" si="455"/>
        <v>1106</v>
      </c>
    </row>
    <row r="328" spans="1:49" ht="15" customHeight="1" x14ac:dyDescent="0.3">
      <c r="A328" s="73" t="s">
        <v>1460</v>
      </c>
      <c r="B328" s="72" t="s">
        <v>196</v>
      </c>
      <c r="C328" s="74">
        <v>140</v>
      </c>
      <c r="D328" s="71">
        <v>2000</v>
      </c>
      <c r="E328" s="71">
        <v>1200</v>
      </c>
      <c r="F328" s="70" t="str">
        <f t="shared" si="412"/>
        <v>2000x1200x140</v>
      </c>
      <c r="G328" s="431" t="s">
        <v>210</v>
      </c>
      <c r="H328" s="442" t="s">
        <v>209</v>
      </c>
      <c r="I328" s="67" t="s">
        <v>107</v>
      </c>
      <c r="J328" s="65" t="str">
        <f t="shared" si="453"/>
        <v>C</v>
      </c>
      <c r="K328" s="64" t="str">
        <f t="shared" si="453"/>
        <v>C</v>
      </c>
      <c r="L328" s="64" t="str">
        <f t="shared" si="453"/>
        <v>C</v>
      </c>
      <c r="M328" s="63"/>
      <c r="N328" s="156"/>
      <c r="O328" s="55"/>
      <c r="P328" s="54"/>
      <c r="Q328" s="53"/>
      <c r="R328" s="61" t="s">
        <v>3</v>
      </c>
      <c r="S328" s="60">
        <v>1</v>
      </c>
      <c r="T328" s="59">
        <v>16</v>
      </c>
      <c r="U328" s="55">
        <f>T328*D328*E328/1000000</f>
        <v>38.4</v>
      </c>
      <c r="V328" s="54">
        <f>U328*C328/1000</f>
        <v>5.3760000000000003</v>
      </c>
      <c r="W328" s="55">
        <f>AU328*V328</f>
        <v>537.6</v>
      </c>
      <c r="X328" s="55" t="s">
        <v>198</v>
      </c>
      <c r="Y328" s="58">
        <f>T328/S328*C328+140</f>
        <v>2380</v>
      </c>
      <c r="Z328" s="155" t="s">
        <v>3</v>
      </c>
      <c r="AA328" s="59">
        <v>13</v>
      </c>
      <c r="AB328" s="55">
        <f t="shared" si="446"/>
        <v>499.2</v>
      </c>
      <c r="AC328" s="54">
        <f t="shared" si="447"/>
        <v>69.888000000000005</v>
      </c>
      <c r="AD328" s="53">
        <f t="shared" si="448"/>
        <v>6988.8</v>
      </c>
      <c r="AE328" s="154" t="s">
        <v>134</v>
      </c>
      <c r="AF328" s="51">
        <f t="shared" si="417"/>
        <v>17</v>
      </c>
      <c r="AG328" s="169" t="s">
        <v>137</v>
      </c>
      <c r="AH328" s="49">
        <f t="shared" si="413"/>
        <v>652.79999999999995</v>
      </c>
      <c r="AI328" s="48">
        <f t="shared" si="414"/>
        <v>91.39200000000001</v>
      </c>
      <c r="AJ328" s="47">
        <f t="shared" si="415"/>
        <v>9139.2000000000007</v>
      </c>
      <c r="AK328" s="46"/>
      <c r="AL328" s="45" t="s">
        <v>208</v>
      </c>
      <c r="AM328" s="44">
        <f t="shared" si="456"/>
        <v>1106</v>
      </c>
      <c r="AN328" s="43">
        <f t="shared" si="434"/>
        <v>1327.2</v>
      </c>
      <c r="AO328" s="42">
        <f t="shared" si="451"/>
        <v>7900</v>
      </c>
      <c r="AP328" s="41">
        <f t="shared" si="435"/>
        <v>9480</v>
      </c>
      <c r="AQ328" s="108"/>
      <c r="AR328" s="108"/>
      <c r="AS328" s="108"/>
      <c r="AT328" s="66" t="str">
        <f t="shared" si="454"/>
        <v>242610</v>
      </c>
      <c r="AU328" s="66">
        <v>100</v>
      </c>
      <c r="AV328" s="40">
        <v>7900</v>
      </c>
      <c r="AW328" s="40">
        <f t="shared" si="455"/>
        <v>1106</v>
      </c>
    </row>
    <row r="329" spans="1:49" ht="15" customHeight="1" x14ac:dyDescent="0.3">
      <c r="A329" s="73" t="s">
        <v>1460</v>
      </c>
      <c r="B329" s="72" t="s">
        <v>196</v>
      </c>
      <c r="C329" s="71">
        <v>150</v>
      </c>
      <c r="D329" s="71">
        <v>1000</v>
      </c>
      <c r="E329" s="71">
        <v>600</v>
      </c>
      <c r="F329" s="70" t="str">
        <f t="shared" si="412"/>
        <v>1000x600x150</v>
      </c>
      <c r="G329" s="431" t="s">
        <v>207</v>
      </c>
      <c r="H329" s="442" t="s">
        <v>206</v>
      </c>
      <c r="I329" s="67" t="s">
        <v>1</v>
      </c>
      <c r="J329" s="65" t="str">
        <f t="shared" si="453"/>
        <v>A</v>
      </c>
      <c r="K329" s="64" t="str">
        <f t="shared" si="453"/>
        <v>A</v>
      </c>
      <c r="L329" s="64" t="str">
        <f t="shared" si="453"/>
        <v>A</v>
      </c>
      <c r="M329" s="63" t="str">
        <f t="shared" si="453"/>
        <v>A</v>
      </c>
      <c r="N329" s="62">
        <v>2</v>
      </c>
      <c r="O329" s="55">
        <f>N329*D329*E329/1000000</f>
        <v>1.2</v>
      </c>
      <c r="P329" s="54">
        <f>O329*C329/1000</f>
        <v>0.18</v>
      </c>
      <c r="Q329" s="53">
        <f>P329*AU329</f>
        <v>18</v>
      </c>
      <c r="R329" s="161"/>
      <c r="S329" s="59"/>
      <c r="T329" s="160"/>
      <c r="U329" s="158"/>
      <c r="V329" s="159"/>
      <c r="W329" s="158"/>
      <c r="X329" s="158"/>
      <c r="Y329" s="157"/>
      <c r="Z329" s="57">
        <v>416</v>
      </c>
      <c r="AA329" s="56" t="s">
        <v>3</v>
      </c>
      <c r="AB329" s="55">
        <f t="shared" si="446"/>
        <v>499.2</v>
      </c>
      <c r="AC329" s="54">
        <f t="shared" si="447"/>
        <v>74.88</v>
      </c>
      <c r="AD329" s="53">
        <f t="shared" si="448"/>
        <v>7488</v>
      </c>
      <c r="AE329" s="52" t="s">
        <v>2</v>
      </c>
      <c r="AF329" s="51">
        <f t="shared" si="417"/>
        <v>1</v>
      </c>
      <c r="AG329" s="50" t="s">
        <v>1</v>
      </c>
      <c r="AH329" s="49">
        <f t="shared" si="413"/>
        <v>1.2</v>
      </c>
      <c r="AI329" s="48">
        <f t="shared" si="414"/>
        <v>0.18</v>
      </c>
      <c r="AJ329" s="47">
        <f t="shared" si="415"/>
        <v>18</v>
      </c>
      <c r="AK329" s="46" t="s">
        <v>204</v>
      </c>
      <c r="AL329" s="45"/>
      <c r="AM329" s="44">
        <f t="shared" si="456"/>
        <v>1185</v>
      </c>
      <c r="AN329" s="43">
        <f t="shared" si="434"/>
        <v>1422</v>
      </c>
      <c r="AO329" s="42">
        <f t="shared" si="451"/>
        <v>7900</v>
      </c>
      <c r="AP329" s="41">
        <f t="shared" si="435"/>
        <v>9480</v>
      </c>
      <c r="AQ329" s="108"/>
      <c r="AR329" s="108"/>
      <c r="AS329" s="108"/>
      <c r="AT329" s="66" t="str">
        <f t="shared" si="454"/>
        <v>191544</v>
      </c>
      <c r="AU329" s="66">
        <v>100</v>
      </c>
      <c r="AV329" s="40">
        <v>7900</v>
      </c>
      <c r="AW329" s="40">
        <f t="shared" si="455"/>
        <v>1185</v>
      </c>
    </row>
    <row r="330" spans="1:49" ht="15" customHeight="1" x14ac:dyDescent="0.3">
      <c r="A330" s="73" t="s">
        <v>1460</v>
      </c>
      <c r="B330" s="72" t="s">
        <v>196</v>
      </c>
      <c r="C330" s="74">
        <v>150</v>
      </c>
      <c r="D330" s="74">
        <v>1000</v>
      </c>
      <c r="E330" s="74">
        <v>600</v>
      </c>
      <c r="F330" s="72" t="str">
        <f t="shared" si="412"/>
        <v>1000x600x150</v>
      </c>
      <c r="G330" s="431" t="s">
        <v>1391</v>
      </c>
      <c r="H330" s="442" t="s">
        <v>1670</v>
      </c>
      <c r="I330" s="67" t="s">
        <v>109</v>
      </c>
      <c r="J330" s="65"/>
      <c r="K330" s="64" t="str">
        <f t="shared" si="453"/>
        <v>C</v>
      </c>
      <c r="L330" s="64" t="str">
        <f t="shared" si="453"/>
        <v>C</v>
      </c>
      <c r="M330" s="63" t="str">
        <f t="shared" si="453"/>
        <v>C</v>
      </c>
      <c r="N330" s="62">
        <v>2</v>
      </c>
      <c r="O330" s="55">
        <f>N330*D330*E330/1000000</f>
        <v>1.2</v>
      </c>
      <c r="P330" s="54">
        <f>O330*C330/1000</f>
        <v>0.18</v>
      </c>
      <c r="Q330" s="53">
        <f>P330*AU330</f>
        <v>18</v>
      </c>
      <c r="R330" s="57">
        <v>32</v>
      </c>
      <c r="S330" s="59">
        <v>4</v>
      </c>
      <c r="T330" s="171">
        <f>R330*N330</f>
        <v>64</v>
      </c>
      <c r="U330" s="55">
        <f>O330*R330</f>
        <v>38.4</v>
      </c>
      <c r="V330" s="54">
        <f>P330*R330</f>
        <v>5.76</v>
      </c>
      <c r="W330" s="55">
        <f>AU330*V330</f>
        <v>576</v>
      </c>
      <c r="X330" s="55" t="s">
        <v>198</v>
      </c>
      <c r="Y330" s="174">
        <f>R330/S330*N330*C330+140</f>
        <v>2540</v>
      </c>
      <c r="Z330" s="155">
        <f>AA330*R330</f>
        <v>416</v>
      </c>
      <c r="AA330" s="59">
        <v>13</v>
      </c>
      <c r="AB330" s="55">
        <f t="shared" si="446"/>
        <v>499.2</v>
      </c>
      <c r="AC330" s="54">
        <f t="shared" si="447"/>
        <v>74.88</v>
      </c>
      <c r="AD330" s="53">
        <f t="shared" si="448"/>
        <v>7488</v>
      </c>
      <c r="AE330" s="154" t="s">
        <v>134</v>
      </c>
      <c r="AF330" s="51">
        <f t="shared" si="417"/>
        <v>16</v>
      </c>
      <c r="AG330" s="169" t="s">
        <v>137</v>
      </c>
      <c r="AH330" s="49">
        <f t="shared" si="413"/>
        <v>614.4</v>
      </c>
      <c r="AI330" s="48">
        <f t="shared" si="414"/>
        <v>92.16</v>
      </c>
      <c r="AJ330" s="47">
        <f t="shared" si="415"/>
        <v>9216</v>
      </c>
      <c r="AK330" s="46" t="s">
        <v>204</v>
      </c>
      <c r="AL330" s="360" t="s">
        <v>1393</v>
      </c>
      <c r="AM330" s="44">
        <f t="shared" si="456"/>
        <v>1185</v>
      </c>
      <c r="AN330" s="43">
        <f t="shared" si="434"/>
        <v>1422</v>
      </c>
      <c r="AO330" s="42">
        <f t="shared" si="451"/>
        <v>7900</v>
      </c>
      <c r="AP330" s="41">
        <f t="shared" si="435"/>
        <v>9480</v>
      </c>
      <c r="AQ330" s="108"/>
      <c r="AR330" s="108"/>
      <c r="AS330" s="108"/>
      <c r="AT330" s="66" t="str">
        <f t="shared" si="454"/>
        <v>221121</v>
      </c>
      <c r="AU330" s="66">
        <v>100</v>
      </c>
      <c r="AV330" s="40">
        <v>7900</v>
      </c>
      <c r="AW330" s="40">
        <f t="shared" si="455"/>
        <v>1185</v>
      </c>
    </row>
    <row r="331" spans="1:49" ht="15" customHeight="1" x14ac:dyDescent="0.3">
      <c r="A331" s="73" t="s">
        <v>1460</v>
      </c>
      <c r="B331" s="72" t="s">
        <v>196</v>
      </c>
      <c r="C331" s="74">
        <v>150</v>
      </c>
      <c r="D331" s="71">
        <v>2000</v>
      </c>
      <c r="E331" s="71">
        <v>1200</v>
      </c>
      <c r="F331" s="70" t="str">
        <f t="shared" si="412"/>
        <v>2000x1200x150</v>
      </c>
      <c r="G331" s="431" t="s">
        <v>1318</v>
      </c>
      <c r="H331" s="442" t="s">
        <v>1317</v>
      </c>
      <c r="I331" s="67" t="s">
        <v>107</v>
      </c>
      <c r="J331" s="65" t="str">
        <f t="shared" ref="J331:M333" si="457">$AE331</f>
        <v>C</v>
      </c>
      <c r="K331" s="64" t="str">
        <f t="shared" si="457"/>
        <v>C</v>
      </c>
      <c r="L331" s="64" t="str">
        <f t="shared" si="457"/>
        <v>C</v>
      </c>
      <c r="M331" s="63"/>
      <c r="N331" s="156"/>
      <c r="O331" s="55"/>
      <c r="P331" s="54"/>
      <c r="Q331" s="53"/>
      <c r="R331" s="61" t="s">
        <v>3</v>
      </c>
      <c r="S331" s="60">
        <v>1</v>
      </c>
      <c r="T331" s="59">
        <v>16</v>
      </c>
      <c r="U331" s="55">
        <f>T331*D331*E331/1000000</f>
        <v>38.4</v>
      </c>
      <c r="V331" s="54">
        <f>U331*C331/1000</f>
        <v>5.76</v>
      </c>
      <c r="W331" s="55">
        <f>AU331*V331</f>
        <v>576</v>
      </c>
      <c r="X331" s="55" t="s">
        <v>198</v>
      </c>
      <c r="Y331" s="58">
        <f>T331/S331*C331+140</f>
        <v>2540</v>
      </c>
      <c r="Z331" s="155" t="s">
        <v>3</v>
      </c>
      <c r="AA331" s="59">
        <v>13</v>
      </c>
      <c r="AB331" s="55">
        <f t="shared" si="446"/>
        <v>499.2</v>
      </c>
      <c r="AC331" s="54">
        <f t="shared" si="447"/>
        <v>74.88</v>
      </c>
      <c r="AD331" s="53">
        <f t="shared" si="448"/>
        <v>7488</v>
      </c>
      <c r="AE331" s="154" t="s">
        <v>134</v>
      </c>
      <c r="AF331" s="51">
        <f t="shared" si="417"/>
        <v>16</v>
      </c>
      <c r="AG331" s="169" t="s">
        <v>137</v>
      </c>
      <c r="AH331" s="49">
        <f t="shared" si="413"/>
        <v>614.4</v>
      </c>
      <c r="AI331" s="48">
        <f t="shared" si="414"/>
        <v>92.16</v>
      </c>
      <c r="AJ331" s="47">
        <f t="shared" si="415"/>
        <v>9216</v>
      </c>
      <c r="AK331" s="46"/>
      <c r="AL331" s="45" t="s">
        <v>1320</v>
      </c>
      <c r="AM331" s="44">
        <f t="shared" si="456"/>
        <v>1185</v>
      </c>
      <c r="AN331" s="43">
        <f t="shared" si="434"/>
        <v>1422</v>
      </c>
      <c r="AO331" s="42">
        <f t="shared" si="451"/>
        <v>7900</v>
      </c>
      <c r="AP331" s="41">
        <f t="shared" si="435"/>
        <v>9480</v>
      </c>
      <c r="AQ331" s="108"/>
      <c r="AR331" s="108"/>
      <c r="AS331" s="108"/>
      <c r="AT331" s="66" t="str">
        <f t="shared" si="454"/>
        <v>272448</v>
      </c>
      <c r="AU331" s="66">
        <v>100</v>
      </c>
      <c r="AV331" s="40">
        <v>7900</v>
      </c>
      <c r="AW331" s="40">
        <f t="shared" si="455"/>
        <v>1185</v>
      </c>
    </row>
    <row r="332" spans="1:49" ht="15" customHeight="1" x14ac:dyDescent="0.3">
      <c r="A332" s="73" t="s">
        <v>1460</v>
      </c>
      <c r="B332" s="72" t="s">
        <v>196</v>
      </c>
      <c r="C332" s="71">
        <v>160</v>
      </c>
      <c r="D332" s="71">
        <v>1000</v>
      </c>
      <c r="E332" s="71">
        <v>600</v>
      </c>
      <c r="F332" s="70" t="str">
        <f t="shared" si="412"/>
        <v>1000x600x160</v>
      </c>
      <c r="G332" s="431" t="s">
        <v>203</v>
      </c>
      <c r="H332" s="442" t="s">
        <v>202</v>
      </c>
      <c r="I332" s="67" t="s">
        <v>1</v>
      </c>
      <c r="J332" s="65" t="str">
        <f t="shared" si="457"/>
        <v>B</v>
      </c>
      <c r="K332" s="64" t="str">
        <f t="shared" si="457"/>
        <v>B</v>
      </c>
      <c r="L332" s="64" t="str">
        <f t="shared" si="457"/>
        <v>B</v>
      </c>
      <c r="M332" s="63" t="str">
        <f t="shared" si="457"/>
        <v>B</v>
      </c>
      <c r="N332" s="62">
        <v>2</v>
      </c>
      <c r="O332" s="55">
        <f>N332*D332*E332/1000000</f>
        <v>1.2</v>
      </c>
      <c r="P332" s="54">
        <f>O332*C332/1000</f>
        <v>0.192</v>
      </c>
      <c r="Q332" s="53">
        <f>P332*AU332</f>
        <v>19.2</v>
      </c>
      <c r="R332" s="161"/>
      <c r="S332" s="59"/>
      <c r="T332" s="160"/>
      <c r="U332" s="158"/>
      <c r="V332" s="159"/>
      <c r="W332" s="158"/>
      <c r="X332" s="158"/>
      <c r="Y332" s="157"/>
      <c r="Z332" s="57">
        <v>416</v>
      </c>
      <c r="AA332" s="56" t="s">
        <v>3</v>
      </c>
      <c r="AB332" s="55">
        <f t="shared" si="446"/>
        <v>499.2</v>
      </c>
      <c r="AC332" s="54">
        <f t="shared" si="447"/>
        <v>79.872</v>
      </c>
      <c r="AD332" s="53">
        <f t="shared" si="448"/>
        <v>7987.2</v>
      </c>
      <c r="AE332" s="406" t="s">
        <v>205</v>
      </c>
      <c r="AF332" s="51">
        <f t="shared" si="417"/>
        <v>313</v>
      </c>
      <c r="AG332" s="50" t="s">
        <v>1</v>
      </c>
      <c r="AH332" s="49">
        <f t="shared" si="413"/>
        <v>375.59999999999997</v>
      </c>
      <c r="AI332" s="48">
        <f t="shared" si="414"/>
        <v>60.096000000000004</v>
      </c>
      <c r="AJ332" s="47">
        <f t="shared" si="415"/>
        <v>6009.5999999999995</v>
      </c>
      <c r="AK332" s="46" t="s">
        <v>201</v>
      </c>
      <c r="AL332" s="45"/>
      <c r="AM332" s="44">
        <f t="shared" si="456"/>
        <v>1264</v>
      </c>
      <c r="AN332" s="43">
        <f t="shared" si="434"/>
        <v>1516.8</v>
      </c>
      <c r="AO332" s="42">
        <f t="shared" si="451"/>
        <v>7900</v>
      </c>
      <c r="AP332" s="41">
        <f t="shared" si="435"/>
        <v>9480</v>
      </c>
      <c r="AQ332" s="108"/>
      <c r="AR332" s="108"/>
      <c r="AS332" s="108"/>
      <c r="AT332" s="66" t="str">
        <f t="shared" si="454"/>
        <v>191648</v>
      </c>
      <c r="AU332" s="66">
        <v>100</v>
      </c>
      <c r="AV332" s="40">
        <v>7900</v>
      </c>
      <c r="AW332" s="40">
        <f t="shared" si="455"/>
        <v>1264</v>
      </c>
    </row>
    <row r="333" spans="1:49" ht="15" customHeight="1" x14ac:dyDescent="0.3">
      <c r="A333" s="73" t="s">
        <v>1460</v>
      </c>
      <c r="B333" s="72" t="s">
        <v>196</v>
      </c>
      <c r="C333" s="74">
        <v>160</v>
      </c>
      <c r="D333" s="74">
        <v>1000</v>
      </c>
      <c r="E333" s="74">
        <v>600</v>
      </c>
      <c r="F333" s="72" t="str">
        <f t="shared" si="412"/>
        <v>1000x600x160</v>
      </c>
      <c r="G333" s="431" t="s">
        <v>1390</v>
      </c>
      <c r="H333" s="442" t="s">
        <v>1671</v>
      </c>
      <c r="I333" s="67" t="s">
        <v>109</v>
      </c>
      <c r="J333" s="65"/>
      <c r="K333" s="64" t="str">
        <f t="shared" si="457"/>
        <v>C</v>
      </c>
      <c r="L333" s="64" t="str">
        <f t="shared" si="457"/>
        <v>C</v>
      </c>
      <c r="M333" s="63" t="str">
        <f t="shared" si="457"/>
        <v>C</v>
      </c>
      <c r="N333" s="62">
        <v>2</v>
      </c>
      <c r="O333" s="55">
        <f>N333*D333*E333/1000000</f>
        <v>1.2</v>
      </c>
      <c r="P333" s="54">
        <f>O333*C333/1000</f>
        <v>0.192</v>
      </c>
      <c r="Q333" s="53">
        <f>P333*AU333</f>
        <v>19.2</v>
      </c>
      <c r="R333" s="57">
        <v>28</v>
      </c>
      <c r="S333" s="59">
        <v>4</v>
      </c>
      <c r="T333" s="171">
        <f>R333*N333</f>
        <v>56</v>
      </c>
      <c r="U333" s="55">
        <f>O333*R333</f>
        <v>33.6</v>
      </c>
      <c r="V333" s="54">
        <f>P333*R333</f>
        <v>5.3760000000000003</v>
      </c>
      <c r="W333" s="55">
        <f>AU333*V333</f>
        <v>537.6</v>
      </c>
      <c r="X333" s="55" t="s">
        <v>198</v>
      </c>
      <c r="Y333" s="174">
        <f>R333/S333*N333*C333+140</f>
        <v>2380</v>
      </c>
      <c r="Z333" s="155">
        <f>AA333*R333</f>
        <v>364</v>
      </c>
      <c r="AA333" s="59">
        <v>13</v>
      </c>
      <c r="AB333" s="55">
        <f t="shared" si="446"/>
        <v>436.8</v>
      </c>
      <c r="AC333" s="54">
        <f t="shared" si="447"/>
        <v>69.888000000000005</v>
      </c>
      <c r="AD333" s="53">
        <f t="shared" si="448"/>
        <v>6988.8</v>
      </c>
      <c r="AE333" s="154" t="s">
        <v>134</v>
      </c>
      <c r="AF333" s="51">
        <f t="shared" si="417"/>
        <v>17</v>
      </c>
      <c r="AG333" s="169" t="s">
        <v>137</v>
      </c>
      <c r="AH333" s="49">
        <f t="shared" si="413"/>
        <v>571.20000000000005</v>
      </c>
      <c r="AI333" s="48">
        <f t="shared" si="414"/>
        <v>91.39200000000001</v>
      </c>
      <c r="AJ333" s="47">
        <f t="shared" si="415"/>
        <v>9139.2000000000007</v>
      </c>
      <c r="AK333" s="46" t="s">
        <v>201</v>
      </c>
      <c r="AL333" s="360" t="s">
        <v>1392</v>
      </c>
      <c r="AM333" s="44">
        <f t="shared" si="456"/>
        <v>1264</v>
      </c>
      <c r="AN333" s="43">
        <f t="shared" si="434"/>
        <v>1516.8</v>
      </c>
      <c r="AO333" s="42">
        <f t="shared" si="451"/>
        <v>7900</v>
      </c>
      <c r="AP333" s="41">
        <f t="shared" si="435"/>
        <v>9480</v>
      </c>
      <c r="AQ333" s="108"/>
      <c r="AR333" s="108"/>
      <c r="AS333" s="108"/>
      <c r="AT333" s="66" t="str">
        <f t="shared" si="454"/>
        <v>219131</v>
      </c>
      <c r="AU333" s="66">
        <v>100</v>
      </c>
      <c r="AV333" s="40">
        <v>7900</v>
      </c>
      <c r="AW333" s="40">
        <f t="shared" si="455"/>
        <v>1264</v>
      </c>
    </row>
    <row r="334" spans="1:49" ht="15" customHeight="1" x14ac:dyDescent="0.3">
      <c r="A334" s="73" t="s">
        <v>1460</v>
      </c>
      <c r="B334" s="72" t="s">
        <v>196</v>
      </c>
      <c r="C334" s="74">
        <v>160</v>
      </c>
      <c r="D334" s="71">
        <v>2000</v>
      </c>
      <c r="E334" s="71">
        <v>1200</v>
      </c>
      <c r="F334" s="70" t="str">
        <f t="shared" si="412"/>
        <v>2000x1200x160</v>
      </c>
      <c r="G334" s="431" t="s">
        <v>200</v>
      </c>
      <c r="H334" s="442" t="s">
        <v>199</v>
      </c>
      <c r="I334" s="67" t="s">
        <v>107</v>
      </c>
      <c r="J334" s="65" t="str">
        <f t="shared" ref="J334:M341" si="458">$AE334</f>
        <v>C</v>
      </c>
      <c r="K334" s="64" t="str">
        <f t="shared" si="458"/>
        <v>C</v>
      </c>
      <c r="L334" s="64" t="str">
        <f t="shared" si="458"/>
        <v>C</v>
      </c>
      <c r="M334" s="63"/>
      <c r="N334" s="156"/>
      <c r="O334" s="55"/>
      <c r="P334" s="54"/>
      <c r="Q334" s="53"/>
      <c r="R334" s="61" t="s">
        <v>3</v>
      </c>
      <c r="S334" s="60">
        <v>1</v>
      </c>
      <c r="T334" s="59">
        <v>15</v>
      </c>
      <c r="U334" s="55">
        <f>T334*D334*E334/1000000</f>
        <v>36</v>
      </c>
      <c r="V334" s="54">
        <f>U334*C334/1000</f>
        <v>5.76</v>
      </c>
      <c r="W334" s="55">
        <f>AU334*V334</f>
        <v>576</v>
      </c>
      <c r="X334" s="55" t="s">
        <v>198</v>
      </c>
      <c r="Y334" s="58">
        <f>T334/S334*C334+140</f>
        <v>2540</v>
      </c>
      <c r="Z334" s="155" t="s">
        <v>3</v>
      </c>
      <c r="AA334" s="59">
        <v>13</v>
      </c>
      <c r="AB334" s="55">
        <f t="shared" si="446"/>
        <v>468</v>
      </c>
      <c r="AC334" s="54">
        <f t="shared" si="447"/>
        <v>74.88</v>
      </c>
      <c r="AD334" s="53">
        <f t="shared" si="448"/>
        <v>7488</v>
      </c>
      <c r="AE334" s="154" t="s">
        <v>134</v>
      </c>
      <c r="AF334" s="51">
        <f t="shared" si="417"/>
        <v>16</v>
      </c>
      <c r="AG334" s="169" t="s">
        <v>137</v>
      </c>
      <c r="AH334" s="49">
        <f t="shared" si="413"/>
        <v>576</v>
      </c>
      <c r="AI334" s="48">
        <f t="shared" si="414"/>
        <v>92.16</v>
      </c>
      <c r="AJ334" s="47">
        <f t="shared" si="415"/>
        <v>9216</v>
      </c>
      <c r="AK334" s="46"/>
      <c r="AL334" s="45" t="s">
        <v>197</v>
      </c>
      <c r="AM334" s="44">
        <f t="shared" si="456"/>
        <v>1264</v>
      </c>
      <c r="AN334" s="43">
        <f t="shared" si="434"/>
        <v>1516.8</v>
      </c>
      <c r="AO334" s="42">
        <f t="shared" si="451"/>
        <v>7900</v>
      </c>
      <c r="AP334" s="41">
        <f t="shared" si="435"/>
        <v>9480</v>
      </c>
      <c r="AQ334" s="108"/>
      <c r="AR334" s="108"/>
      <c r="AS334" s="108"/>
      <c r="AT334" s="66" t="str">
        <f t="shared" si="454"/>
        <v>224029</v>
      </c>
      <c r="AU334" s="66">
        <v>100</v>
      </c>
      <c r="AV334" s="40">
        <v>7900</v>
      </c>
      <c r="AW334" s="40">
        <f t="shared" si="455"/>
        <v>1264</v>
      </c>
    </row>
    <row r="335" spans="1:49" ht="15" customHeight="1" x14ac:dyDescent="0.3">
      <c r="A335" s="73" t="s">
        <v>1460</v>
      </c>
      <c r="B335" s="72" t="s">
        <v>196</v>
      </c>
      <c r="C335" s="71">
        <v>180</v>
      </c>
      <c r="D335" s="71">
        <v>1000</v>
      </c>
      <c r="E335" s="71">
        <v>600</v>
      </c>
      <c r="F335" s="70" t="str">
        <f t="shared" si="412"/>
        <v>1000x600x180</v>
      </c>
      <c r="G335" s="431" t="s">
        <v>1493</v>
      </c>
      <c r="H335" s="442" t="s">
        <v>1492</v>
      </c>
      <c r="I335" s="67" t="s">
        <v>1</v>
      </c>
      <c r="J335" s="65" t="str">
        <f t="shared" si="458"/>
        <v>C</v>
      </c>
      <c r="K335" s="64" t="str">
        <f t="shared" si="458"/>
        <v>C</v>
      </c>
      <c r="L335" s="64" t="str">
        <f t="shared" si="458"/>
        <v>C</v>
      </c>
      <c r="M335" s="63" t="str">
        <f t="shared" si="458"/>
        <v>C</v>
      </c>
      <c r="N335" s="62">
        <v>2</v>
      </c>
      <c r="O335" s="55">
        <f t="shared" ref="O335:O344" si="459">N335*D335*E335/1000000</f>
        <v>1.2</v>
      </c>
      <c r="P335" s="54">
        <f t="shared" ref="P335:P344" si="460">O335*C335/1000</f>
        <v>0.216</v>
      </c>
      <c r="Q335" s="53">
        <f t="shared" ref="Q335:Q344" si="461">P335*AU335</f>
        <v>21.6</v>
      </c>
      <c r="R335" s="161"/>
      <c r="S335" s="59"/>
      <c r="T335" s="160"/>
      <c r="U335" s="158"/>
      <c r="V335" s="159"/>
      <c r="W335" s="158"/>
      <c r="X335" s="158"/>
      <c r="Y335" s="157"/>
      <c r="Z335" s="57">
        <v>368</v>
      </c>
      <c r="AA335" s="56" t="s">
        <v>3</v>
      </c>
      <c r="AB335" s="55">
        <f t="shared" ref="AB335" si="462">IF($AA335="--",$Z335*O335,$AA335*U335)</f>
        <v>441.59999999999997</v>
      </c>
      <c r="AC335" s="54">
        <f t="shared" ref="AC335" si="463">IF($AA335="--",$Z335*P335,$AA335*V335)</f>
        <v>79.488</v>
      </c>
      <c r="AD335" s="53">
        <f t="shared" ref="AD335" si="464">IF($AA335="--",$Z335*Q335,$AA335*W335)</f>
        <v>7948.8</v>
      </c>
      <c r="AE335" s="154" t="s">
        <v>134</v>
      </c>
      <c r="AF335" s="51">
        <f t="shared" si="417"/>
        <v>417</v>
      </c>
      <c r="AG335" s="50" t="s">
        <v>1</v>
      </c>
      <c r="AH335" s="49">
        <f t="shared" si="413"/>
        <v>500.4</v>
      </c>
      <c r="AI335" s="48">
        <f t="shared" si="414"/>
        <v>90.072000000000003</v>
      </c>
      <c r="AJ335" s="47">
        <f t="shared" si="415"/>
        <v>9007.2000000000007</v>
      </c>
      <c r="AK335" s="46" t="s">
        <v>1687</v>
      </c>
      <c r="AL335" s="45"/>
      <c r="AM335" s="44">
        <f t="shared" si="456"/>
        <v>1422</v>
      </c>
      <c r="AN335" s="43">
        <f t="shared" ref="AN335" si="465">ROUND(AM335*1.2,2)</f>
        <v>1706.4</v>
      </c>
      <c r="AO335" s="42">
        <f t="shared" si="451"/>
        <v>7900</v>
      </c>
      <c r="AP335" s="41">
        <f t="shared" ref="AP335" si="466">ROUND(AO335*1.2,2)</f>
        <v>9480</v>
      </c>
      <c r="AQ335" s="108"/>
      <c r="AR335" s="108"/>
      <c r="AS335" s="108"/>
      <c r="AT335" s="66" t="str">
        <f t="shared" si="454"/>
        <v>191623</v>
      </c>
      <c r="AU335" s="66">
        <v>100</v>
      </c>
      <c r="AV335" s="40">
        <v>7900</v>
      </c>
      <c r="AW335" s="40">
        <f t="shared" si="455"/>
        <v>1422</v>
      </c>
    </row>
    <row r="336" spans="1:49" ht="15" customHeight="1" x14ac:dyDescent="0.3">
      <c r="A336" s="73" t="s">
        <v>1460</v>
      </c>
      <c r="B336" s="72" t="s">
        <v>196</v>
      </c>
      <c r="C336" s="71">
        <v>200</v>
      </c>
      <c r="D336" s="74">
        <v>1000</v>
      </c>
      <c r="E336" s="74">
        <v>600</v>
      </c>
      <c r="F336" s="70" t="str">
        <f t="shared" si="412"/>
        <v>1000x600x200</v>
      </c>
      <c r="G336" s="431" t="s">
        <v>194</v>
      </c>
      <c r="H336" s="442" t="s">
        <v>193</v>
      </c>
      <c r="I336" s="67" t="s">
        <v>1</v>
      </c>
      <c r="J336" s="65" t="str">
        <f t="shared" si="458"/>
        <v>C</v>
      </c>
      <c r="K336" s="64" t="str">
        <f t="shared" si="458"/>
        <v>C</v>
      </c>
      <c r="L336" s="64" t="str">
        <f t="shared" si="458"/>
        <v>C</v>
      </c>
      <c r="M336" s="63" t="str">
        <f t="shared" si="458"/>
        <v>C</v>
      </c>
      <c r="N336" s="62">
        <v>2</v>
      </c>
      <c r="O336" s="55">
        <f t="shared" si="459"/>
        <v>1.2</v>
      </c>
      <c r="P336" s="54">
        <f t="shared" si="460"/>
        <v>0.24</v>
      </c>
      <c r="Q336" s="53">
        <f t="shared" si="461"/>
        <v>24</v>
      </c>
      <c r="R336" s="161"/>
      <c r="S336" s="59"/>
      <c r="T336" s="160"/>
      <c r="U336" s="158"/>
      <c r="V336" s="159"/>
      <c r="W336" s="158"/>
      <c r="X336" s="158"/>
      <c r="Y336" s="157"/>
      <c r="Z336" s="57">
        <v>338</v>
      </c>
      <c r="AA336" s="56" t="s">
        <v>3</v>
      </c>
      <c r="AB336" s="55">
        <f t="shared" ref="AB336:AB353" si="467">IF($AA336="--",$Z336*O336,$AA336*U336)</f>
        <v>405.59999999999997</v>
      </c>
      <c r="AC336" s="54">
        <f t="shared" ref="AC336:AC353" si="468">IF($AA336="--",$Z336*P336,$AA336*V336)</f>
        <v>81.11999999999999</v>
      </c>
      <c r="AD336" s="53">
        <f t="shared" ref="AD336:AD353" si="469">IF($AA336="--",$Z336*Q336,$AA336*W336)</f>
        <v>8112</v>
      </c>
      <c r="AE336" s="154" t="s">
        <v>134</v>
      </c>
      <c r="AF336" s="51">
        <f t="shared" si="417"/>
        <v>375</v>
      </c>
      <c r="AG336" s="50" t="s">
        <v>1</v>
      </c>
      <c r="AH336" s="49">
        <f t="shared" si="413"/>
        <v>450</v>
      </c>
      <c r="AI336" s="48">
        <f t="shared" si="414"/>
        <v>90</v>
      </c>
      <c r="AJ336" s="47">
        <f t="shared" si="415"/>
        <v>9000</v>
      </c>
      <c r="AK336" s="46" t="s">
        <v>192</v>
      </c>
      <c r="AL336" s="45"/>
      <c r="AM336" s="44">
        <f t="shared" si="456"/>
        <v>1580</v>
      </c>
      <c r="AN336" s="43">
        <f t="shared" si="434"/>
        <v>1896</v>
      </c>
      <c r="AO336" s="42">
        <f t="shared" si="451"/>
        <v>7900</v>
      </c>
      <c r="AP336" s="41">
        <f t="shared" si="435"/>
        <v>9480</v>
      </c>
      <c r="AQ336" s="108"/>
      <c r="AR336" s="108"/>
      <c r="AS336" s="108"/>
      <c r="AT336" s="66" t="str">
        <f t="shared" si="454"/>
        <v>191645</v>
      </c>
      <c r="AU336" s="66">
        <v>100</v>
      </c>
      <c r="AV336" s="40">
        <v>7900</v>
      </c>
      <c r="AW336" s="40">
        <f t="shared" si="455"/>
        <v>1580</v>
      </c>
    </row>
    <row r="337" spans="1:49" ht="15" customHeight="1" x14ac:dyDescent="0.3">
      <c r="A337" s="73" t="s">
        <v>1460</v>
      </c>
      <c r="B337" s="70" t="s">
        <v>182</v>
      </c>
      <c r="C337" s="71">
        <v>50</v>
      </c>
      <c r="D337" s="71">
        <v>1000</v>
      </c>
      <c r="E337" s="71">
        <v>600</v>
      </c>
      <c r="F337" s="70" t="str">
        <f t="shared" si="412"/>
        <v>1000x600x50</v>
      </c>
      <c r="G337" s="431" t="s">
        <v>191</v>
      </c>
      <c r="H337" s="442" t="s">
        <v>190</v>
      </c>
      <c r="I337" s="67" t="s">
        <v>1</v>
      </c>
      <c r="J337" s="65" t="str">
        <f t="shared" si="458"/>
        <v>B</v>
      </c>
      <c r="K337" s="64" t="str">
        <f t="shared" si="458"/>
        <v>B</v>
      </c>
      <c r="L337" s="64" t="str">
        <f t="shared" si="458"/>
        <v>B</v>
      </c>
      <c r="M337" s="63" t="str">
        <f t="shared" si="458"/>
        <v>B</v>
      </c>
      <c r="N337" s="62">
        <v>4</v>
      </c>
      <c r="O337" s="55">
        <f t="shared" si="459"/>
        <v>2.4</v>
      </c>
      <c r="P337" s="54">
        <f t="shared" si="460"/>
        <v>0.12</v>
      </c>
      <c r="Q337" s="53">
        <f t="shared" si="461"/>
        <v>16.2</v>
      </c>
      <c r="R337" s="161"/>
      <c r="S337" s="59"/>
      <c r="T337" s="160"/>
      <c r="U337" s="158"/>
      <c r="V337" s="159"/>
      <c r="W337" s="158"/>
      <c r="X337" s="158"/>
      <c r="Y337" s="157"/>
      <c r="Z337" s="57">
        <v>676</v>
      </c>
      <c r="AA337" s="56" t="s">
        <v>3</v>
      </c>
      <c r="AB337" s="55">
        <f t="shared" si="467"/>
        <v>1622.3999999999999</v>
      </c>
      <c r="AC337" s="54">
        <f t="shared" si="468"/>
        <v>81.11999999999999</v>
      </c>
      <c r="AD337" s="53">
        <f t="shared" si="469"/>
        <v>10951.199999999999</v>
      </c>
      <c r="AE337" s="406" t="s">
        <v>205</v>
      </c>
      <c r="AF337" s="51">
        <f t="shared" si="417"/>
        <v>371</v>
      </c>
      <c r="AG337" s="50" t="s">
        <v>1</v>
      </c>
      <c r="AH337" s="49">
        <f t="shared" si="413"/>
        <v>890.4</v>
      </c>
      <c r="AI337" s="48">
        <f t="shared" si="414"/>
        <v>44.519999999999996</v>
      </c>
      <c r="AJ337" s="47">
        <f t="shared" si="415"/>
        <v>6010.2</v>
      </c>
      <c r="AK337" s="46" t="s">
        <v>189</v>
      </c>
      <c r="AL337" s="45"/>
      <c r="AM337" s="44">
        <f t="shared" si="456"/>
        <v>518</v>
      </c>
      <c r="AN337" s="43">
        <f t="shared" si="434"/>
        <v>621.6</v>
      </c>
      <c r="AO337" s="42">
        <f t="shared" si="451"/>
        <v>10360</v>
      </c>
      <c r="AP337" s="41">
        <f t="shared" si="435"/>
        <v>12432</v>
      </c>
      <c r="AQ337" s="108"/>
      <c r="AR337" s="108"/>
      <c r="AS337" s="108"/>
      <c r="AT337" s="66" t="str">
        <f t="shared" si="454"/>
        <v>190503</v>
      </c>
      <c r="AU337" s="66">
        <v>135</v>
      </c>
      <c r="AV337" s="40">
        <v>10360</v>
      </c>
      <c r="AW337" s="40">
        <f t="shared" si="455"/>
        <v>518</v>
      </c>
    </row>
    <row r="338" spans="1:49" ht="15" customHeight="1" x14ac:dyDescent="0.3">
      <c r="A338" s="73" t="s">
        <v>1460</v>
      </c>
      <c r="B338" s="72" t="s">
        <v>182</v>
      </c>
      <c r="C338" s="71">
        <v>100</v>
      </c>
      <c r="D338" s="74">
        <v>1000</v>
      </c>
      <c r="E338" s="74">
        <v>600</v>
      </c>
      <c r="F338" s="70" t="str">
        <f t="shared" si="412"/>
        <v>1000x600x100</v>
      </c>
      <c r="G338" s="431" t="s">
        <v>188</v>
      </c>
      <c r="H338" s="442" t="s">
        <v>187</v>
      </c>
      <c r="I338" s="67" t="s">
        <v>1</v>
      </c>
      <c r="J338" s="65" t="str">
        <f t="shared" si="458"/>
        <v>B</v>
      </c>
      <c r="K338" s="64" t="str">
        <f t="shared" si="458"/>
        <v>B</v>
      </c>
      <c r="L338" s="64" t="str">
        <f t="shared" si="458"/>
        <v>B</v>
      </c>
      <c r="M338" s="63" t="str">
        <f t="shared" si="458"/>
        <v>B</v>
      </c>
      <c r="N338" s="62">
        <v>2</v>
      </c>
      <c r="O338" s="55">
        <f t="shared" si="459"/>
        <v>1.2</v>
      </c>
      <c r="P338" s="54">
        <f t="shared" si="460"/>
        <v>0.12</v>
      </c>
      <c r="Q338" s="53">
        <f t="shared" si="461"/>
        <v>16.2</v>
      </c>
      <c r="R338" s="161"/>
      <c r="S338" s="59"/>
      <c r="T338" s="160"/>
      <c r="U338" s="158"/>
      <c r="V338" s="159"/>
      <c r="W338" s="158"/>
      <c r="X338" s="158"/>
      <c r="Y338" s="157"/>
      <c r="Z338" s="57">
        <v>676</v>
      </c>
      <c r="AA338" s="56" t="s">
        <v>3</v>
      </c>
      <c r="AB338" s="55">
        <f t="shared" si="467"/>
        <v>811.19999999999993</v>
      </c>
      <c r="AC338" s="54">
        <f t="shared" si="468"/>
        <v>81.11999999999999</v>
      </c>
      <c r="AD338" s="53">
        <f t="shared" si="469"/>
        <v>10951.199999999999</v>
      </c>
      <c r="AE338" s="406" t="s">
        <v>205</v>
      </c>
      <c r="AF338" s="51">
        <f t="shared" si="417"/>
        <v>371</v>
      </c>
      <c r="AG338" s="50" t="s">
        <v>1</v>
      </c>
      <c r="AH338" s="49">
        <f t="shared" si="413"/>
        <v>445.2</v>
      </c>
      <c r="AI338" s="48">
        <f t="shared" si="414"/>
        <v>44.519999999999996</v>
      </c>
      <c r="AJ338" s="47">
        <f t="shared" si="415"/>
        <v>6010.2</v>
      </c>
      <c r="AK338" s="46" t="s">
        <v>186</v>
      </c>
      <c r="AL338" s="45"/>
      <c r="AM338" s="44">
        <f t="shared" si="456"/>
        <v>1036</v>
      </c>
      <c r="AN338" s="43">
        <f t="shared" si="434"/>
        <v>1243.2</v>
      </c>
      <c r="AO338" s="42">
        <f t="shared" si="451"/>
        <v>10360</v>
      </c>
      <c r="AP338" s="41">
        <f t="shared" si="435"/>
        <v>12432</v>
      </c>
      <c r="AQ338" s="108"/>
      <c r="AR338" s="108"/>
      <c r="AS338" s="108"/>
      <c r="AT338" s="66" t="str">
        <f t="shared" si="454"/>
        <v>190515</v>
      </c>
      <c r="AU338" s="66">
        <v>135</v>
      </c>
      <c r="AV338" s="40">
        <v>10360</v>
      </c>
      <c r="AW338" s="40">
        <f t="shared" si="455"/>
        <v>1036</v>
      </c>
    </row>
    <row r="339" spans="1:49" ht="15" customHeight="1" x14ac:dyDescent="0.3">
      <c r="A339" s="73" t="s">
        <v>1460</v>
      </c>
      <c r="B339" s="72" t="s">
        <v>182</v>
      </c>
      <c r="C339" s="71">
        <v>120</v>
      </c>
      <c r="D339" s="74">
        <v>1000</v>
      </c>
      <c r="E339" s="74">
        <v>600</v>
      </c>
      <c r="F339" s="70" t="str">
        <f t="shared" si="412"/>
        <v>1000x600x120</v>
      </c>
      <c r="G339" s="431" t="s">
        <v>1388</v>
      </c>
      <c r="H339" s="442" t="s">
        <v>1387</v>
      </c>
      <c r="I339" s="67" t="s">
        <v>1</v>
      </c>
      <c r="J339" s="65" t="str">
        <f t="shared" si="458"/>
        <v>C</v>
      </c>
      <c r="K339" s="64" t="str">
        <f t="shared" si="458"/>
        <v>C</v>
      </c>
      <c r="L339" s="64" t="str">
        <f t="shared" si="458"/>
        <v>C</v>
      </c>
      <c r="M339" s="63" t="str">
        <f t="shared" si="458"/>
        <v>C</v>
      </c>
      <c r="N339" s="62">
        <v>2</v>
      </c>
      <c r="O339" s="55">
        <f t="shared" si="459"/>
        <v>1.2</v>
      </c>
      <c r="P339" s="54">
        <f t="shared" si="460"/>
        <v>0.14399999999999999</v>
      </c>
      <c r="Q339" s="53">
        <f t="shared" si="461"/>
        <v>19.439999999999998</v>
      </c>
      <c r="R339" s="161"/>
      <c r="S339" s="59"/>
      <c r="T339" s="160"/>
      <c r="U339" s="158"/>
      <c r="V339" s="159"/>
      <c r="W339" s="158"/>
      <c r="X339" s="158"/>
      <c r="Y339" s="157"/>
      <c r="Z339" s="57">
        <v>572</v>
      </c>
      <c r="AA339" s="56" t="s">
        <v>3</v>
      </c>
      <c r="AB339" s="55">
        <f t="shared" si="467"/>
        <v>686.4</v>
      </c>
      <c r="AC339" s="54">
        <f t="shared" si="468"/>
        <v>82.367999999999995</v>
      </c>
      <c r="AD339" s="53">
        <f t="shared" si="469"/>
        <v>11119.679999999998</v>
      </c>
      <c r="AE339" s="154" t="s">
        <v>134</v>
      </c>
      <c r="AF339" s="51">
        <f t="shared" si="417"/>
        <v>463</v>
      </c>
      <c r="AG339" s="50" t="s">
        <v>1</v>
      </c>
      <c r="AH339" s="49">
        <f t="shared" si="413"/>
        <v>555.6</v>
      </c>
      <c r="AI339" s="48">
        <f t="shared" si="414"/>
        <v>66.671999999999997</v>
      </c>
      <c r="AJ339" s="47">
        <f t="shared" si="415"/>
        <v>9000.7199999999993</v>
      </c>
      <c r="AK339" s="46" t="s">
        <v>1389</v>
      </c>
      <c r="AL339" s="45"/>
      <c r="AM339" s="44">
        <f t="shared" si="456"/>
        <v>1243.2</v>
      </c>
      <c r="AN339" s="43">
        <f t="shared" si="434"/>
        <v>1491.84</v>
      </c>
      <c r="AO339" s="42">
        <f t="shared" si="451"/>
        <v>10360</v>
      </c>
      <c r="AP339" s="41">
        <f t="shared" si="435"/>
        <v>12432</v>
      </c>
      <c r="AQ339" s="108"/>
      <c r="AR339" s="108"/>
      <c r="AS339" s="108"/>
      <c r="AT339" s="66" t="str">
        <f t="shared" si="454"/>
        <v>190634</v>
      </c>
      <c r="AU339" s="66">
        <v>135</v>
      </c>
      <c r="AV339" s="40">
        <v>10360</v>
      </c>
      <c r="AW339" s="40">
        <f t="shared" si="455"/>
        <v>1243.2</v>
      </c>
    </row>
    <row r="340" spans="1:49" ht="15" customHeight="1" x14ac:dyDescent="0.3">
      <c r="A340" s="73" t="s">
        <v>1460</v>
      </c>
      <c r="B340" s="72" t="s">
        <v>182</v>
      </c>
      <c r="C340" s="71">
        <v>150</v>
      </c>
      <c r="D340" s="74">
        <v>1000</v>
      </c>
      <c r="E340" s="74">
        <v>600</v>
      </c>
      <c r="F340" s="70" t="str">
        <f t="shared" si="412"/>
        <v>1000x600x150</v>
      </c>
      <c r="G340" s="431" t="s">
        <v>185</v>
      </c>
      <c r="H340" s="442" t="s">
        <v>184</v>
      </c>
      <c r="I340" s="67" t="s">
        <v>1</v>
      </c>
      <c r="J340" s="65" t="str">
        <f t="shared" si="458"/>
        <v>C</v>
      </c>
      <c r="K340" s="64" t="str">
        <f t="shared" si="458"/>
        <v>C</v>
      </c>
      <c r="L340" s="64" t="str">
        <f t="shared" si="458"/>
        <v>C</v>
      </c>
      <c r="M340" s="63" t="str">
        <f t="shared" si="458"/>
        <v>C</v>
      </c>
      <c r="N340" s="62">
        <v>2</v>
      </c>
      <c r="O340" s="55">
        <f t="shared" si="459"/>
        <v>1.2</v>
      </c>
      <c r="P340" s="54">
        <f t="shared" si="460"/>
        <v>0.18</v>
      </c>
      <c r="Q340" s="53">
        <f t="shared" si="461"/>
        <v>24.3</v>
      </c>
      <c r="R340" s="161"/>
      <c r="S340" s="59"/>
      <c r="T340" s="160"/>
      <c r="U340" s="158"/>
      <c r="V340" s="159"/>
      <c r="W340" s="158"/>
      <c r="X340" s="158"/>
      <c r="Y340" s="157"/>
      <c r="Z340" s="57">
        <v>416</v>
      </c>
      <c r="AA340" s="56" t="s">
        <v>3</v>
      </c>
      <c r="AB340" s="55">
        <f t="shared" si="467"/>
        <v>499.2</v>
      </c>
      <c r="AC340" s="54">
        <f t="shared" si="468"/>
        <v>74.88</v>
      </c>
      <c r="AD340" s="53">
        <f t="shared" si="469"/>
        <v>10108.800000000001</v>
      </c>
      <c r="AE340" s="154" t="s">
        <v>134</v>
      </c>
      <c r="AF340" s="51">
        <f t="shared" si="417"/>
        <v>371</v>
      </c>
      <c r="AG340" s="50" t="s">
        <v>1</v>
      </c>
      <c r="AH340" s="49">
        <f t="shared" si="413"/>
        <v>445.2</v>
      </c>
      <c r="AI340" s="48">
        <f t="shared" si="414"/>
        <v>66.78</v>
      </c>
      <c r="AJ340" s="47">
        <f t="shared" si="415"/>
        <v>9015.3000000000011</v>
      </c>
      <c r="AK340" s="46" t="s">
        <v>183</v>
      </c>
      <c r="AL340" s="45"/>
      <c r="AM340" s="44">
        <f t="shared" si="456"/>
        <v>1554</v>
      </c>
      <c r="AN340" s="43">
        <f t="shared" si="434"/>
        <v>1864.8</v>
      </c>
      <c r="AO340" s="42">
        <f t="shared" si="451"/>
        <v>10360</v>
      </c>
      <c r="AP340" s="41">
        <f t="shared" si="435"/>
        <v>12432</v>
      </c>
      <c r="AQ340" s="108"/>
      <c r="AR340" s="108"/>
      <c r="AS340" s="108"/>
      <c r="AT340" s="66" t="str">
        <f t="shared" si="454"/>
        <v>190923</v>
      </c>
      <c r="AU340" s="66">
        <v>135</v>
      </c>
      <c r="AV340" s="40">
        <v>10360</v>
      </c>
      <c r="AW340" s="40">
        <f t="shared" si="455"/>
        <v>1554</v>
      </c>
    </row>
    <row r="341" spans="1:49" ht="15" customHeight="1" thickBot="1" x14ac:dyDescent="0.35">
      <c r="A341" s="301" t="s">
        <v>1460</v>
      </c>
      <c r="B341" s="302" t="s">
        <v>182</v>
      </c>
      <c r="C341" s="225">
        <v>200</v>
      </c>
      <c r="D341" s="303">
        <v>1000</v>
      </c>
      <c r="E341" s="303">
        <v>600</v>
      </c>
      <c r="F341" s="240" t="str">
        <f t="shared" si="412"/>
        <v>1000x600x200</v>
      </c>
      <c r="G341" s="436" t="s">
        <v>181</v>
      </c>
      <c r="H341" s="444" t="s">
        <v>180</v>
      </c>
      <c r="I341" s="304" t="s">
        <v>1</v>
      </c>
      <c r="J341" s="228"/>
      <c r="K341" s="229"/>
      <c r="L341" s="229" t="str">
        <f t="shared" si="458"/>
        <v>C</v>
      </c>
      <c r="M341" s="230"/>
      <c r="N341" s="231">
        <v>1</v>
      </c>
      <c r="O341" s="232">
        <f t="shared" si="459"/>
        <v>0.6</v>
      </c>
      <c r="P341" s="305">
        <f t="shared" si="460"/>
        <v>0.12</v>
      </c>
      <c r="Q341" s="233">
        <f t="shared" si="461"/>
        <v>16.2</v>
      </c>
      <c r="R341" s="349"/>
      <c r="S341" s="306"/>
      <c r="T341" s="350"/>
      <c r="U341" s="351"/>
      <c r="V341" s="352"/>
      <c r="W341" s="351"/>
      <c r="X341" s="351"/>
      <c r="Y341" s="353"/>
      <c r="Z341" s="357">
        <v>676</v>
      </c>
      <c r="AA341" s="354" t="s">
        <v>3</v>
      </c>
      <c r="AB341" s="232">
        <f t="shared" si="467"/>
        <v>405.59999999999997</v>
      </c>
      <c r="AC341" s="305">
        <f t="shared" si="468"/>
        <v>81.11999999999999</v>
      </c>
      <c r="AD341" s="233">
        <f t="shared" si="469"/>
        <v>10951.199999999999</v>
      </c>
      <c r="AE341" s="355" t="s">
        <v>134</v>
      </c>
      <c r="AF341" s="310">
        <f t="shared" si="417"/>
        <v>556</v>
      </c>
      <c r="AG341" s="356" t="s">
        <v>1</v>
      </c>
      <c r="AH341" s="311">
        <f t="shared" si="413"/>
        <v>333.59999999999997</v>
      </c>
      <c r="AI341" s="312">
        <f t="shared" si="414"/>
        <v>66.72</v>
      </c>
      <c r="AJ341" s="313">
        <f t="shared" si="415"/>
        <v>9007.1999999999989</v>
      </c>
      <c r="AK341" s="314" t="s">
        <v>179</v>
      </c>
      <c r="AL341" s="315"/>
      <c r="AM341" s="316">
        <f t="shared" si="456"/>
        <v>2072</v>
      </c>
      <c r="AN341" s="317">
        <f t="shared" si="434"/>
        <v>2486.4</v>
      </c>
      <c r="AO341" s="318">
        <f t="shared" si="451"/>
        <v>10360</v>
      </c>
      <c r="AP341" s="319">
        <f t="shared" si="435"/>
        <v>12432</v>
      </c>
      <c r="AQ341" s="108"/>
      <c r="AR341" s="108"/>
      <c r="AS341" s="108"/>
      <c r="AT341" s="66" t="str">
        <f t="shared" si="454"/>
        <v>226508</v>
      </c>
      <c r="AU341" s="66">
        <v>135</v>
      </c>
      <c r="AV341" s="40">
        <v>10360</v>
      </c>
      <c r="AW341" s="40">
        <f t="shared" si="455"/>
        <v>2072</v>
      </c>
    </row>
    <row r="342" spans="1:49" ht="15" customHeight="1" x14ac:dyDescent="0.3">
      <c r="A342" s="381" t="s">
        <v>1461</v>
      </c>
      <c r="B342" s="380" t="s">
        <v>174</v>
      </c>
      <c r="C342" s="106">
        <v>100</v>
      </c>
      <c r="D342" s="106">
        <v>1000</v>
      </c>
      <c r="E342" s="106">
        <v>600</v>
      </c>
      <c r="F342" s="105" t="str">
        <f t="shared" si="412"/>
        <v>1000x600x100</v>
      </c>
      <c r="G342" s="437" t="s">
        <v>177</v>
      </c>
      <c r="H342" s="445" t="s">
        <v>176</v>
      </c>
      <c r="I342" s="102" t="s">
        <v>1</v>
      </c>
      <c r="J342" s="100" t="str">
        <f t="shared" ref="J342:M344" si="470">$AE342</f>
        <v>C</v>
      </c>
      <c r="K342" s="99" t="str">
        <f t="shared" si="470"/>
        <v>C</v>
      </c>
      <c r="L342" s="99" t="str">
        <f t="shared" si="470"/>
        <v>C</v>
      </c>
      <c r="M342" s="98" t="str">
        <f t="shared" si="470"/>
        <v>C</v>
      </c>
      <c r="N342" s="97">
        <v>3</v>
      </c>
      <c r="O342" s="90">
        <f t="shared" si="459"/>
        <v>1.8</v>
      </c>
      <c r="P342" s="89">
        <f t="shared" si="460"/>
        <v>0.18</v>
      </c>
      <c r="Q342" s="88">
        <f t="shared" si="461"/>
        <v>16.2</v>
      </c>
      <c r="R342" s="167"/>
      <c r="S342" s="94"/>
      <c r="T342" s="166"/>
      <c r="U342" s="164"/>
      <c r="V342" s="165"/>
      <c r="W342" s="164"/>
      <c r="X342" s="164"/>
      <c r="Y342" s="163"/>
      <c r="Z342" s="92">
        <v>416</v>
      </c>
      <c r="AA342" s="91" t="s">
        <v>3</v>
      </c>
      <c r="AB342" s="90">
        <f t="shared" si="467"/>
        <v>748.80000000000007</v>
      </c>
      <c r="AC342" s="89">
        <f t="shared" si="468"/>
        <v>74.88</v>
      </c>
      <c r="AD342" s="88">
        <f t="shared" si="469"/>
        <v>6739.2</v>
      </c>
      <c r="AE342" s="162" t="s">
        <v>134</v>
      </c>
      <c r="AF342" s="86">
        <f t="shared" si="417"/>
        <v>556</v>
      </c>
      <c r="AG342" s="85" t="s">
        <v>1</v>
      </c>
      <c r="AH342" s="84">
        <f t="shared" si="413"/>
        <v>1000.8000000000001</v>
      </c>
      <c r="AI342" s="83">
        <f t="shared" si="414"/>
        <v>100.08</v>
      </c>
      <c r="AJ342" s="82">
        <f t="shared" si="415"/>
        <v>9007.1999999999989</v>
      </c>
      <c r="AK342" s="81" t="s">
        <v>175</v>
      </c>
      <c r="AL342" s="80"/>
      <c r="AM342" s="79">
        <f t="shared" si="456"/>
        <v>806</v>
      </c>
      <c r="AN342" s="78">
        <f t="shared" si="434"/>
        <v>967.2</v>
      </c>
      <c r="AO342" s="77">
        <f t="shared" ref="AO342:AO353" si="471">ROUND(AV342*(1-$AP$13),2)</f>
        <v>8060</v>
      </c>
      <c r="AP342" s="76">
        <f t="shared" si="435"/>
        <v>9672</v>
      </c>
      <c r="AQ342" s="108"/>
      <c r="AR342" s="108"/>
      <c r="AS342" s="108"/>
      <c r="AT342" s="66" t="str">
        <f t="shared" si="454"/>
        <v>39099</v>
      </c>
      <c r="AU342" s="66">
        <v>90</v>
      </c>
      <c r="AV342" s="40">
        <v>8060</v>
      </c>
      <c r="AW342" s="40">
        <f t="shared" si="455"/>
        <v>806</v>
      </c>
    </row>
    <row r="343" spans="1:49" ht="15" customHeight="1" x14ac:dyDescent="0.3">
      <c r="A343" s="73" t="s">
        <v>1461</v>
      </c>
      <c r="B343" s="70" t="s">
        <v>173</v>
      </c>
      <c r="C343" s="71">
        <v>100</v>
      </c>
      <c r="D343" s="71">
        <v>1000</v>
      </c>
      <c r="E343" s="71">
        <v>600</v>
      </c>
      <c r="F343" s="70" t="str">
        <f t="shared" si="412"/>
        <v>1000x600x100</v>
      </c>
      <c r="G343" s="431" t="s">
        <v>1379</v>
      </c>
      <c r="H343" s="442" t="s">
        <v>172</v>
      </c>
      <c r="I343" s="67" t="s">
        <v>1</v>
      </c>
      <c r="J343" s="65" t="str">
        <f t="shared" si="470"/>
        <v>C</v>
      </c>
      <c r="K343" s="64" t="str">
        <f t="shared" si="470"/>
        <v>C</v>
      </c>
      <c r="L343" s="64" t="str">
        <f t="shared" si="470"/>
        <v>C</v>
      </c>
      <c r="M343" s="63" t="str">
        <f t="shared" si="470"/>
        <v>C</v>
      </c>
      <c r="N343" s="62">
        <v>4</v>
      </c>
      <c r="O343" s="55">
        <f t="shared" si="459"/>
        <v>2.4</v>
      </c>
      <c r="P343" s="54">
        <f t="shared" si="460"/>
        <v>0.24</v>
      </c>
      <c r="Q343" s="53">
        <f t="shared" si="461"/>
        <v>19.2</v>
      </c>
      <c r="R343" s="161"/>
      <c r="S343" s="59"/>
      <c r="T343" s="160"/>
      <c r="U343" s="158"/>
      <c r="V343" s="159"/>
      <c r="W343" s="158"/>
      <c r="X343" s="158"/>
      <c r="Y343" s="157"/>
      <c r="Z343" s="57">
        <v>338</v>
      </c>
      <c r="AA343" s="56" t="s">
        <v>3</v>
      </c>
      <c r="AB343" s="55">
        <f t="shared" si="467"/>
        <v>811.19999999999993</v>
      </c>
      <c r="AC343" s="54">
        <f t="shared" si="468"/>
        <v>81.11999999999999</v>
      </c>
      <c r="AD343" s="53">
        <f t="shared" si="469"/>
        <v>6489.5999999999995</v>
      </c>
      <c r="AE343" s="154" t="s">
        <v>134</v>
      </c>
      <c r="AF343" s="51">
        <f t="shared" si="417"/>
        <v>469</v>
      </c>
      <c r="AG343" s="50" t="s">
        <v>1</v>
      </c>
      <c r="AH343" s="49">
        <f t="shared" si="413"/>
        <v>1125.5999999999999</v>
      </c>
      <c r="AI343" s="48">
        <f t="shared" si="414"/>
        <v>112.56</v>
      </c>
      <c r="AJ343" s="47">
        <f t="shared" si="415"/>
        <v>9004.7999999999993</v>
      </c>
      <c r="AK343" s="348" t="s">
        <v>1396</v>
      </c>
      <c r="AL343" s="45"/>
      <c r="AM343" s="44">
        <f t="shared" si="456"/>
        <v>732</v>
      </c>
      <c r="AN343" s="43">
        <f t="shared" si="434"/>
        <v>878.4</v>
      </c>
      <c r="AO343" s="42">
        <f t="shared" si="471"/>
        <v>7320</v>
      </c>
      <c r="AP343" s="41">
        <f t="shared" si="435"/>
        <v>8784</v>
      </c>
      <c r="AQ343" s="108"/>
      <c r="AR343" s="108"/>
      <c r="AS343" s="108"/>
      <c r="AT343" s="66" t="str">
        <f t="shared" si="454"/>
        <v>287759</v>
      </c>
      <c r="AU343" s="66">
        <v>80</v>
      </c>
      <c r="AV343" s="40">
        <v>7320</v>
      </c>
      <c r="AW343" s="40">
        <f t="shared" si="455"/>
        <v>732</v>
      </c>
    </row>
    <row r="344" spans="1:49" ht="15" customHeight="1" x14ac:dyDescent="0.3">
      <c r="A344" s="73" t="s">
        <v>1461</v>
      </c>
      <c r="B344" s="70" t="s">
        <v>171</v>
      </c>
      <c r="C344" s="71">
        <v>100</v>
      </c>
      <c r="D344" s="71">
        <v>1000</v>
      </c>
      <c r="E344" s="71">
        <v>600</v>
      </c>
      <c r="F344" s="70" t="str">
        <f t="shared" si="412"/>
        <v>1000x600x100</v>
      </c>
      <c r="G344" s="431" t="s">
        <v>1380</v>
      </c>
      <c r="H344" s="442" t="s">
        <v>169</v>
      </c>
      <c r="I344" s="67" t="s">
        <v>1</v>
      </c>
      <c r="J344" s="65" t="str">
        <f t="shared" si="470"/>
        <v>C</v>
      </c>
      <c r="K344" s="64" t="str">
        <f t="shared" si="470"/>
        <v>C</v>
      </c>
      <c r="L344" s="64" t="str">
        <f t="shared" si="470"/>
        <v>C</v>
      </c>
      <c r="M344" s="63" t="str">
        <f t="shared" si="470"/>
        <v>C</v>
      </c>
      <c r="N344" s="62">
        <v>4</v>
      </c>
      <c r="O344" s="55">
        <f t="shared" si="459"/>
        <v>2.4</v>
      </c>
      <c r="P344" s="54">
        <f t="shared" si="460"/>
        <v>0.24</v>
      </c>
      <c r="Q344" s="53">
        <f t="shared" si="461"/>
        <v>16.8</v>
      </c>
      <c r="R344" s="161"/>
      <c r="S344" s="59"/>
      <c r="T344" s="160"/>
      <c r="U344" s="158"/>
      <c r="V344" s="159"/>
      <c r="W344" s="158"/>
      <c r="X344" s="158"/>
      <c r="Y344" s="157"/>
      <c r="Z344" s="57">
        <v>338</v>
      </c>
      <c r="AA344" s="56" t="s">
        <v>3</v>
      </c>
      <c r="AB344" s="55">
        <f t="shared" si="467"/>
        <v>811.19999999999993</v>
      </c>
      <c r="AC344" s="54">
        <f t="shared" si="468"/>
        <v>81.11999999999999</v>
      </c>
      <c r="AD344" s="53">
        <f t="shared" si="469"/>
        <v>5678.4000000000005</v>
      </c>
      <c r="AE344" s="154" t="s">
        <v>134</v>
      </c>
      <c r="AF344" s="51">
        <f t="shared" si="417"/>
        <v>536</v>
      </c>
      <c r="AG344" s="50" t="s">
        <v>1</v>
      </c>
      <c r="AH344" s="49">
        <f t="shared" si="413"/>
        <v>1286.3999999999999</v>
      </c>
      <c r="AI344" s="48">
        <f t="shared" si="414"/>
        <v>128.63999999999999</v>
      </c>
      <c r="AJ344" s="47">
        <f t="shared" si="415"/>
        <v>9004.8000000000011</v>
      </c>
      <c r="AK344" s="348" t="s">
        <v>1397</v>
      </c>
      <c r="AL344" s="45"/>
      <c r="AM344" s="44">
        <f t="shared" si="456"/>
        <v>660</v>
      </c>
      <c r="AN344" s="43">
        <f t="shared" si="434"/>
        <v>792</v>
      </c>
      <c r="AO344" s="42">
        <f t="shared" si="471"/>
        <v>6600</v>
      </c>
      <c r="AP344" s="41">
        <f t="shared" si="435"/>
        <v>7920</v>
      </c>
      <c r="AQ344" s="108"/>
      <c r="AR344" s="108"/>
      <c r="AS344" s="108"/>
      <c r="AT344" s="66" t="str">
        <f t="shared" si="454"/>
        <v>287747</v>
      </c>
      <c r="AU344" s="66">
        <v>70</v>
      </c>
      <c r="AV344" s="40">
        <v>6600</v>
      </c>
      <c r="AW344" s="40">
        <f t="shared" si="455"/>
        <v>660</v>
      </c>
    </row>
    <row r="345" spans="1:49" ht="15" customHeight="1" x14ac:dyDescent="0.3">
      <c r="A345" s="326" t="s">
        <v>1462</v>
      </c>
      <c r="B345" s="70" t="s">
        <v>159</v>
      </c>
      <c r="C345" s="71">
        <v>102</v>
      </c>
      <c r="D345" s="71">
        <v>1200</v>
      </c>
      <c r="E345" s="71">
        <v>627</v>
      </c>
      <c r="F345" s="70" t="str">
        <f t="shared" si="412"/>
        <v>1200x627x102</v>
      </c>
      <c r="G345" s="431" t="s">
        <v>168</v>
      </c>
      <c r="H345" s="442" t="s">
        <v>167</v>
      </c>
      <c r="I345" s="67" t="s">
        <v>107</v>
      </c>
      <c r="J345" s="65" t="str">
        <f t="shared" ref="J345:J348" si="472">$AE345</f>
        <v>C</v>
      </c>
      <c r="K345" s="64"/>
      <c r="L345" s="64"/>
      <c r="M345" s="63"/>
      <c r="N345" s="156"/>
      <c r="O345" s="55"/>
      <c r="P345" s="54"/>
      <c r="Q345" s="53"/>
      <c r="R345" s="61" t="s">
        <v>3</v>
      </c>
      <c r="S345" s="60">
        <v>2</v>
      </c>
      <c r="T345" s="59">
        <v>46</v>
      </c>
      <c r="U345" s="55">
        <f>T345*D345*E345/1000000</f>
        <v>34.610399999999998</v>
      </c>
      <c r="V345" s="54">
        <f>U345*C345/1000</f>
        <v>3.5302608000000002</v>
      </c>
      <c r="W345" s="55">
        <f>AU345*V345</f>
        <v>405.97999200000004</v>
      </c>
      <c r="X345" s="55" t="s">
        <v>138</v>
      </c>
      <c r="Y345" s="58">
        <f>T345/S345*C345+140</f>
        <v>2486</v>
      </c>
      <c r="Z345" s="155" t="s">
        <v>3</v>
      </c>
      <c r="AA345" s="59">
        <v>20</v>
      </c>
      <c r="AB345" s="55">
        <f t="shared" si="467"/>
        <v>692.20799999999997</v>
      </c>
      <c r="AC345" s="54">
        <f t="shared" si="468"/>
        <v>70.605215999999999</v>
      </c>
      <c r="AD345" s="53">
        <f t="shared" si="469"/>
        <v>8119.5998400000008</v>
      </c>
      <c r="AE345" s="154" t="s">
        <v>134</v>
      </c>
      <c r="AF345" s="51">
        <f t="shared" si="417"/>
        <v>23</v>
      </c>
      <c r="AG345" s="50" t="s">
        <v>137</v>
      </c>
      <c r="AH345" s="49">
        <f t="shared" si="413"/>
        <v>796.03919999999994</v>
      </c>
      <c r="AI345" s="48">
        <f t="shared" si="414"/>
        <v>81.195998400000008</v>
      </c>
      <c r="AJ345" s="47">
        <f t="shared" si="415"/>
        <v>9337.5398160000004</v>
      </c>
      <c r="AK345" s="46"/>
      <c r="AL345" s="45" t="s">
        <v>166</v>
      </c>
      <c r="AM345" s="44">
        <f t="shared" si="456"/>
        <v>1009.8</v>
      </c>
      <c r="AN345" s="43">
        <f t="shared" si="434"/>
        <v>1211.76</v>
      </c>
      <c r="AO345" s="42">
        <f t="shared" si="471"/>
        <v>9900</v>
      </c>
      <c r="AP345" s="41">
        <f t="shared" si="435"/>
        <v>11880</v>
      </c>
      <c r="AQ345" s="108"/>
      <c r="AR345" s="108"/>
      <c r="AS345" s="108"/>
      <c r="AT345" s="66" t="str">
        <f t="shared" si="454"/>
        <v>240440</v>
      </c>
      <c r="AU345" s="66">
        <v>115</v>
      </c>
      <c r="AV345" s="40">
        <v>9900</v>
      </c>
      <c r="AW345" s="40">
        <f t="shared" si="455"/>
        <v>1009.8</v>
      </c>
    </row>
    <row r="346" spans="1:49" ht="15" customHeight="1" x14ac:dyDescent="0.3">
      <c r="A346" s="73" t="s">
        <v>1462</v>
      </c>
      <c r="B346" s="72" t="s">
        <v>159</v>
      </c>
      <c r="C346" s="71">
        <v>122</v>
      </c>
      <c r="D346" s="74">
        <v>1200</v>
      </c>
      <c r="E346" s="74">
        <v>627</v>
      </c>
      <c r="F346" s="70" t="str">
        <f t="shared" ref="F346:F353" si="473">D346&amp;"x"&amp;E346&amp;"x"&amp;C346</f>
        <v>1200x627x122</v>
      </c>
      <c r="G346" s="431" t="s">
        <v>165</v>
      </c>
      <c r="H346" s="442" t="s">
        <v>164</v>
      </c>
      <c r="I346" s="67" t="s">
        <v>107</v>
      </c>
      <c r="J346" s="65" t="str">
        <f t="shared" si="472"/>
        <v>C</v>
      </c>
      <c r="K346" s="64"/>
      <c r="L346" s="64"/>
      <c r="M346" s="63"/>
      <c r="N346" s="156"/>
      <c r="O346" s="55"/>
      <c r="P346" s="54"/>
      <c r="Q346" s="53"/>
      <c r="R346" s="61" t="s">
        <v>3</v>
      </c>
      <c r="S346" s="60">
        <v>2</v>
      </c>
      <c r="T346" s="59">
        <v>36</v>
      </c>
      <c r="U346" s="55">
        <f>T346*D346*E346/1000000</f>
        <v>27.086400000000001</v>
      </c>
      <c r="V346" s="54">
        <f>U346*C346/1000</f>
        <v>3.3045408000000003</v>
      </c>
      <c r="W346" s="55">
        <f>AU346*V346</f>
        <v>380.02219200000002</v>
      </c>
      <c r="X346" s="55" t="s">
        <v>138</v>
      </c>
      <c r="Y346" s="58">
        <f>T346/S346*C346+140</f>
        <v>2336</v>
      </c>
      <c r="Z346" s="155" t="s">
        <v>3</v>
      </c>
      <c r="AA346" s="59">
        <v>20</v>
      </c>
      <c r="AB346" s="55">
        <f t="shared" si="467"/>
        <v>541.72800000000007</v>
      </c>
      <c r="AC346" s="54">
        <f t="shared" si="468"/>
        <v>66.090816000000004</v>
      </c>
      <c r="AD346" s="53">
        <f t="shared" si="469"/>
        <v>7600.4438399999999</v>
      </c>
      <c r="AE346" s="154" t="s">
        <v>134</v>
      </c>
      <c r="AF346" s="51">
        <f t="shared" si="417"/>
        <v>24</v>
      </c>
      <c r="AG346" s="50" t="s">
        <v>137</v>
      </c>
      <c r="AH346" s="49">
        <f t="shared" ref="AH346:AH353" si="474">IF(AG346="пач.",AF346*O346,AF346*U346)</f>
        <v>650.07360000000006</v>
      </c>
      <c r="AI346" s="48">
        <f t="shared" ref="AI346:AI353" si="475">IF(AG346="пач.",AF346*P346,AF346*V346)</f>
        <v>79.30897920000001</v>
      </c>
      <c r="AJ346" s="47">
        <f t="shared" ref="AJ346:AJ353" si="476">IF(AG346="пач.",AF346*Q346,AF346*W346)</f>
        <v>9120.5326080000013</v>
      </c>
      <c r="AK346" s="46"/>
      <c r="AL346" s="45" t="s">
        <v>163</v>
      </c>
      <c r="AM346" s="44">
        <f t="shared" si="456"/>
        <v>1207.8</v>
      </c>
      <c r="AN346" s="43">
        <f t="shared" si="434"/>
        <v>1449.36</v>
      </c>
      <c r="AO346" s="42">
        <f t="shared" si="471"/>
        <v>9900</v>
      </c>
      <c r="AP346" s="41">
        <f t="shared" si="435"/>
        <v>11880</v>
      </c>
      <c r="AQ346" s="108"/>
      <c r="AR346" s="108"/>
      <c r="AS346" s="108"/>
      <c r="AT346" s="66" t="str">
        <f t="shared" si="454"/>
        <v>240441</v>
      </c>
      <c r="AU346" s="66">
        <v>115</v>
      </c>
      <c r="AV346" s="40">
        <v>9900</v>
      </c>
      <c r="AW346" s="40">
        <f t="shared" si="455"/>
        <v>1207.8</v>
      </c>
    </row>
    <row r="347" spans="1:49" ht="15" customHeight="1" x14ac:dyDescent="0.3">
      <c r="A347" s="73" t="s">
        <v>1462</v>
      </c>
      <c r="B347" s="72" t="s">
        <v>159</v>
      </c>
      <c r="C347" s="71">
        <v>152</v>
      </c>
      <c r="D347" s="74">
        <v>1200</v>
      </c>
      <c r="E347" s="74">
        <v>627</v>
      </c>
      <c r="F347" s="70" t="str">
        <f t="shared" si="473"/>
        <v>1200x627x152</v>
      </c>
      <c r="G347" s="434" t="s">
        <v>162</v>
      </c>
      <c r="H347" s="442" t="s">
        <v>161</v>
      </c>
      <c r="I347" s="67" t="s">
        <v>107</v>
      </c>
      <c r="J347" s="65" t="str">
        <f t="shared" si="472"/>
        <v>C</v>
      </c>
      <c r="K347" s="64"/>
      <c r="L347" s="64"/>
      <c r="M347" s="63"/>
      <c r="N347" s="156"/>
      <c r="O347" s="55"/>
      <c r="P347" s="54"/>
      <c r="Q347" s="53"/>
      <c r="R347" s="61" t="s">
        <v>3</v>
      </c>
      <c r="S347" s="60">
        <v>2</v>
      </c>
      <c r="T347" s="59">
        <v>30</v>
      </c>
      <c r="U347" s="55">
        <f>T347*D347*E347/1000000</f>
        <v>22.571999999999999</v>
      </c>
      <c r="V347" s="54">
        <f>U347*C347/1000</f>
        <v>3.4309439999999998</v>
      </c>
      <c r="W347" s="55">
        <f>AU347*V347</f>
        <v>394.55856</v>
      </c>
      <c r="X347" s="55" t="s">
        <v>138</v>
      </c>
      <c r="Y347" s="58">
        <f>T347/S347*C347+140</f>
        <v>2420</v>
      </c>
      <c r="Z347" s="155" t="s">
        <v>3</v>
      </c>
      <c r="AA347" s="59">
        <v>20</v>
      </c>
      <c r="AB347" s="55">
        <f t="shared" si="467"/>
        <v>451.44</v>
      </c>
      <c r="AC347" s="54">
        <f t="shared" si="468"/>
        <v>68.61887999999999</v>
      </c>
      <c r="AD347" s="53">
        <f t="shared" si="469"/>
        <v>7891.1711999999998</v>
      </c>
      <c r="AE347" s="154" t="s">
        <v>134</v>
      </c>
      <c r="AF347" s="51">
        <f t="shared" si="417"/>
        <v>23</v>
      </c>
      <c r="AG347" s="50" t="s">
        <v>137</v>
      </c>
      <c r="AH347" s="49">
        <f t="shared" si="474"/>
        <v>519.15599999999995</v>
      </c>
      <c r="AI347" s="48">
        <f t="shared" si="475"/>
        <v>78.911711999999994</v>
      </c>
      <c r="AJ347" s="47">
        <f t="shared" si="476"/>
        <v>9074.8468799999991</v>
      </c>
      <c r="AK347" s="46"/>
      <c r="AL347" s="45" t="s">
        <v>160</v>
      </c>
      <c r="AM347" s="44">
        <f t="shared" si="456"/>
        <v>1504.8</v>
      </c>
      <c r="AN347" s="43">
        <f t="shared" si="434"/>
        <v>1805.76</v>
      </c>
      <c r="AO347" s="42">
        <f t="shared" si="471"/>
        <v>9900</v>
      </c>
      <c r="AP347" s="41">
        <f t="shared" si="435"/>
        <v>11880</v>
      </c>
      <c r="AQ347" s="108"/>
      <c r="AR347" s="108"/>
      <c r="AS347" s="108"/>
      <c r="AT347" s="66" t="str">
        <f t="shared" si="454"/>
        <v>270786</v>
      </c>
      <c r="AU347" s="66">
        <v>115</v>
      </c>
      <c r="AV347" s="40">
        <v>9900</v>
      </c>
      <c r="AW347" s="40">
        <f t="shared" si="455"/>
        <v>1504.8</v>
      </c>
    </row>
    <row r="348" spans="1:49" ht="15" customHeight="1" x14ac:dyDescent="0.3">
      <c r="A348" s="73" t="s">
        <v>1462</v>
      </c>
      <c r="B348" s="70" t="s">
        <v>148</v>
      </c>
      <c r="C348" s="71">
        <v>102</v>
      </c>
      <c r="D348" s="71">
        <v>1200</v>
      </c>
      <c r="E348" s="71">
        <v>627</v>
      </c>
      <c r="F348" s="70" t="str">
        <f t="shared" si="473"/>
        <v>1200x627x102</v>
      </c>
      <c r="G348" s="431" t="s">
        <v>157</v>
      </c>
      <c r="H348" s="442" t="s">
        <v>156</v>
      </c>
      <c r="I348" s="67" t="s">
        <v>1</v>
      </c>
      <c r="J348" s="65" t="str">
        <f t="shared" si="472"/>
        <v>C</v>
      </c>
      <c r="K348" s="64"/>
      <c r="L348" s="64"/>
      <c r="M348" s="63" t="str">
        <f t="shared" ref="M348" si="477">$AE348</f>
        <v>C</v>
      </c>
      <c r="N348" s="62">
        <v>2</v>
      </c>
      <c r="O348" s="55">
        <f t="shared" ref="O348:O353" si="478">N348*D348*E348/1000000</f>
        <v>1.5047999999999999</v>
      </c>
      <c r="P348" s="54">
        <f t="shared" ref="P348:P353" si="479">O348*C348/1000</f>
        <v>0.1534896</v>
      </c>
      <c r="Q348" s="53">
        <f t="shared" ref="Q348:Q353" si="480">P348*AU348</f>
        <v>16.883856000000002</v>
      </c>
      <c r="R348" s="161"/>
      <c r="S348" s="59"/>
      <c r="T348" s="160"/>
      <c r="U348" s="158"/>
      <c r="V348" s="159"/>
      <c r="W348" s="158"/>
      <c r="X348" s="158"/>
      <c r="Y348" s="157"/>
      <c r="Z348" s="57">
        <v>504</v>
      </c>
      <c r="AA348" s="56" t="s">
        <v>3</v>
      </c>
      <c r="AB348" s="55">
        <f t="shared" si="467"/>
        <v>758.41919999999993</v>
      </c>
      <c r="AC348" s="54">
        <f t="shared" si="468"/>
        <v>77.358758399999999</v>
      </c>
      <c r="AD348" s="53">
        <f t="shared" si="469"/>
        <v>8509.4634240000014</v>
      </c>
      <c r="AE348" s="154" t="s">
        <v>134</v>
      </c>
      <c r="AF348" s="51">
        <f t="shared" si="417"/>
        <v>534</v>
      </c>
      <c r="AG348" s="50" t="s">
        <v>1</v>
      </c>
      <c r="AH348" s="49">
        <f t="shared" si="474"/>
        <v>803.56319999999994</v>
      </c>
      <c r="AI348" s="48">
        <f t="shared" si="475"/>
        <v>81.963446399999995</v>
      </c>
      <c r="AJ348" s="47">
        <f t="shared" si="476"/>
        <v>9015.979104</v>
      </c>
      <c r="AK348" s="46" t="s">
        <v>155</v>
      </c>
      <c r="AL348" s="45"/>
      <c r="AM348" s="44">
        <f t="shared" si="456"/>
        <v>964.92</v>
      </c>
      <c r="AN348" s="43">
        <f t="shared" ref="AN348:AN353" si="481">ROUND(AM348*1.2,2)</f>
        <v>1157.9000000000001</v>
      </c>
      <c r="AO348" s="42">
        <f t="shared" si="471"/>
        <v>9460</v>
      </c>
      <c r="AP348" s="41">
        <f t="shared" ref="AP348:AP353" si="482">ROUND(AO348*1.2,2)</f>
        <v>11352</v>
      </c>
      <c r="AQ348" s="108"/>
      <c r="AR348" s="108"/>
      <c r="AS348" s="108"/>
      <c r="AT348" s="66" t="str">
        <f t="shared" si="454"/>
        <v>237162</v>
      </c>
      <c r="AU348" s="66">
        <v>110</v>
      </c>
      <c r="AV348" s="40">
        <v>9460</v>
      </c>
      <c r="AW348" s="40">
        <f t="shared" si="455"/>
        <v>964.92</v>
      </c>
    </row>
    <row r="349" spans="1:49" ht="15" customHeight="1" x14ac:dyDescent="0.3">
      <c r="A349" s="73" t="s">
        <v>1462</v>
      </c>
      <c r="B349" s="72" t="s">
        <v>148</v>
      </c>
      <c r="C349" s="71">
        <v>122</v>
      </c>
      <c r="D349" s="71">
        <v>1200</v>
      </c>
      <c r="E349" s="71">
        <v>800</v>
      </c>
      <c r="F349" s="70" t="str">
        <f t="shared" si="473"/>
        <v>1200x800x122</v>
      </c>
      <c r="G349" s="431" t="s">
        <v>154</v>
      </c>
      <c r="H349" s="442" t="s">
        <v>153</v>
      </c>
      <c r="I349" s="67" t="s">
        <v>1</v>
      </c>
      <c r="J349" s="65"/>
      <c r="K349" s="64" t="str">
        <f t="shared" ref="K349:L349" si="483">$AE349</f>
        <v>C</v>
      </c>
      <c r="L349" s="64" t="str">
        <f t="shared" si="483"/>
        <v>C</v>
      </c>
      <c r="M349" s="63"/>
      <c r="N349" s="62">
        <v>2</v>
      </c>
      <c r="O349" s="55">
        <f t="shared" si="478"/>
        <v>1.92</v>
      </c>
      <c r="P349" s="54">
        <f t="shared" si="479"/>
        <v>0.23423999999999998</v>
      </c>
      <c r="Q349" s="53">
        <f t="shared" si="480"/>
        <v>25.297919999999998</v>
      </c>
      <c r="R349" s="161"/>
      <c r="S349" s="59"/>
      <c r="T349" s="160"/>
      <c r="U349" s="158"/>
      <c r="V349" s="159"/>
      <c r="W349" s="158"/>
      <c r="X349" s="158"/>
      <c r="Y349" s="157"/>
      <c r="Z349" s="57">
        <v>330</v>
      </c>
      <c r="AA349" s="56" t="s">
        <v>3</v>
      </c>
      <c r="AB349" s="55">
        <f t="shared" si="467"/>
        <v>633.6</v>
      </c>
      <c r="AC349" s="54">
        <f t="shared" si="468"/>
        <v>77.299199999999999</v>
      </c>
      <c r="AD349" s="53">
        <f t="shared" si="469"/>
        <v>8348.3135999999995</v>
      </c>
      <c r="AE349" s="154" t="s">
        <v>134</v>
      </c>
      <c r="AF349" s="51">
        <f t="shared" ref="AF349:AF353" si="484">IF(LEFT(AE349,1)="A",1,IF(AG349="пач.",IF(AE349="B",ROUNDUP(6000/Q349,0),ROUNDUP(9000/Q349,0)),IF(AE349="B",ROUNDUP(6000/W349,0),ROUNDUP(9000/W349,0))))</f>
        <v>356</v>
      </c>
      <c r="AG349" s="50" t="s">
        <v>1</v>
      </c>
      <c r="AH349" s="49">
        <f t="shared" si="474"/>
        <v>683.52</v>
      </c>
      <c r="AI349" s="48">
        <f t="shared" si="475"/>
        <v>83.389439999999993</v>
      </c>
      <c r="AJ349" s="47">
        <f t="shared" si="476"/>
        <v>9006.0595199999989</v>
      </c>
      <c r="AK349" s="46" t="s">
        <v>152</v>
      </c>
      <c r="AL349" s="45"/>
      <c r="AM349" s="44">
        <f>MROUND(AO349*C349/1000,0.2)</f>
        <v>1154.2</v>
      </c>
      <c r="AN349" s="43">
        <f t="shared" si="481"/>
        <v>1385.04</v>
      </c>
      <c r="AO349" s="42">
        <f t="shared" si="471"/>
        <v>9460</v>
      </c>
      <c r="AP349" s="41">
        <f t="shared" si="482"/>
        <v>11352</v>
      </c>
      <c r="AQ349" s="108"/>
      <c r="AR349" s="108"/>
      <c r="AS349" s="108"/>
      <c r="AT349" s="66" t="str">
        <f t="shared" si="454"/>
        <v>231176</v>
      </c>
      <c r="AU349" s="66">
        <v>108</v>
      </c>
      <c r="AV349" s="40">
        <v>9460</v>
      </c>
      <c r="AW349" s="40">
        <f t="shared" si="455"/>
        <v>1154.2</v>
      </c>
    </row>
    <row r="350" spans="1:49" ht="15" customHeight="1" x14ac:dyDescent="0.3">
      <c r="A350" s="73" t="s">
        <v>1462</v>
      </c>
      <c r="B350" s="72" t="s">
        <v>148</v>
      </c>
      <c r="C350" s="71">
        <v>152</v>
      </c>
      <c r="D350" s="71">
        <v>1200</v>
      </c>
      <c r="E350" s="71">
        <v>627</v>
      </c>
      <c r="F350" s="70" t="str">
        <f t="shared" si="473"/>
        <v>1200x627x152</v>
      </c>
      <c r="G350" s="431" t="s">
        <v>151</v>
      </c>
      <c r="H350" s="442" t="s">
        <v>150</v>
      </c>
      <c r="I350" s="67" t="s">
        <v>1</v>
      </c>
      <c r="J350" s="65" t="str">
        <f t="shared" ref="J350" si="485">$AE350</f>
        <v>C</v>
      </c>
      <c r="K350" s="64"/>
      <c r="L350" s="64"/>
      <c r="M350" s="63" t="str">
        <f t="shared" ref="M350:M351" si="486">$AE350</f>
        <v>C</v>
      </c>
      <c r="N350" s="62">
        <v>2</v>
      </c>
      <c r="O350" s="55">
        <f t="shared" si="478"/>
        <v>1.5047999999999999</v>
      </c>
      <c r="P350" s="54">
        <f t="shared" si="479"/>
        <v>0.22872959999999998</v>
      </c>
      <c r="Q350" s="53">
        <f t="shared" si="480"/>
        <v>25.160255999999997</v>
      </c>
      <c r="R350" s="161"/>
      <c r="S350" s="59"/>
      <c r="T350" s="160"/>
      <c r="U350" s="158"/>
      <c r="V350" s="159"/>
      <c r="W350" s="158"/>
      <c r="X350" s="158"/>
      <c r="Y350" s="157"/>
      <c r="Z350" s="57">
        <v>336</v>
      </c>
      <c r="AA350" s="56" t="s">
        <v>3</v>
      </c>
      <c r="AB350" s="55">
        <f t="shared" si="467"/>
        <v>505.61279999999999</v>
      </c>
      <c r="AC350" s="54">
        <f t="shared" si="468"/>
        <v>76.853145599999991</v>
      </c>
      <c r="AD350" s="53">
        <f t="shared" si="469"/>
        <v>8453.8460159999995</v>
      </c>
      <c r="AE350" s="154" t="s">
        <v>134</v>
      </c>
      <c r="AF350" s="51">
        <f t="shared" si="484"/>
        <v>358</v>
      </c>
      <c r="AG350" s="50" t="s">
        <v>1</v>
      </c>
      <c r="AH350" s="49">
        <f t="shared" si="474"/>
        <v>538.71839999999997</v>
      </c>
      <c r="AI350" s="48">
        <f t="shared" si="475"/>
        <v>81.885196799999989</v>
      </c>
      <c r="AJ350" s="47">
        <f t="shared" si="476"/>
        <v>9007.3716479999985</v>
      </c>
      <c r="AK350" s="46" t="s">
        <v>149</v>
      </c>
      <c r="AL350" s="45"/>
      <c r="AM350" s="44">
        <f t="shared" si="456"/>
        <v>1437.92</v>
      </c>
      <c r="AN350" s="43">
        <f t="shared" si="481"/>
        <v>1725.5</v>
      </c>
      <c r="AO350" s="42">
        <f t="shared" si="471"/>
        <v>9460</v>
      </c>
      <c r="AP350" s="41">
        <f t="shared" si="482"/>
        <v>11352</v>
      </c>
      <c r="AQ350" s="108"/>
      <c r="AR350" s="108"/>
      <c r="AS350" s="108"/>
      <c r="AT350" s="66" t="str">
        <f t="shared" si="454"/>
        <v>237096</v>
      </c>
      <c r="AU350" s="66">
        <v>110</v>
      </c>
      <c r="AV350" s="40">
        <v>9460</v>
      </c>
      <c r="AW350" s="40">
        <f t="shared" si="455"/>
        <v>1437.92</v>
      </c>
    </row>
    <row r="351" spans="1:49" ht="15" customHeight="1" x14ac:dyDescent="0.3">
      <c r="A351" s="73" t="s">
        <v>1462</v>
      </c>
      <c r="B351" s="70" t="s">
        <v>136</v>
      </c>
      <c r="C351" s="71">
        <v>102</v>
      </c>
      <c r="D351" s="71">
        <v>1200</v>
      </c>
      <c r="E351" s="71">
        <v>627</v>
      </c>
      <c r="F351" s="70" t="str">
        <f t="shared" si="473"/>
        <v>1200x627x102</v>
      </c>
      <c r="G351" s="431" t="s">
        <v>147</v>
      </c>
      <c r="H351" s="442" t="s">
        <v>146</v>
      </c>
      <c r="I351" s="67" t="s">
        <v>1</v>
      </c>
      <c r="J351" s="65" t="str">
        <f t="shared" ref="J351" si="487">$AE351</f>
        <v>C</v>
      </c>
      <c r="K351" s="64"/>
      <c r="L351" s="64"/>
      <c r="M351" s="63" t="str">
        <f t="shared" si="486"/>
        <v>C</v>
      </c>
      <c r="N351" s="62">
        <v>2</v>
      </c>
      <c r="O351" s="55">
        <f t="shared" si="478"/>
        <v>1.5047999999999999</v>
      </c>
      <c r="P351" s="54">
        <f t="shared" si="479"/>
        <v>0.1534896</v>
      </c>
      <c r="Q351" s="53">
        <f t="shared" si="480"/>
        <v>15.34896</v>
      </c>
      <c r="R351" s="161"/>
      <c r="S351" s="59"/>
      <c r="T351" s="160"/>
      <c r="U351" s="158"/>
      <c r="V351" s="159"/>
      <c r="W351" s="158"/>
      <c r="X351" s="158"/>
      <c r="Y351" s="157"/>
      <c r="Z351" s="57">
        <v>504</v>
      </c>
      <c r="AA351" s="56" t="s">
        <v>3</v>
      </c>
      <c r="AB351" s="55">
        <f t="shared" si="467"/>
        <v>758.41919999999993</v>
      </c>
      <c r="AC351" s="54">
        <f t="shared" si="468"/>
        <v>77.358758399999999</v>
      </c>
      <c r="AD351" s="53">
        <f t="shared" si="469"/>
        <v>7735.8758399999997</v>
      </c>
      <c r="AE351" s="154" t="s">
        <v>134</v>
      </c>
      <c r="AF351" s="51">
        <f t="shared" si="484"/>
        <v>587</v>
      </c>
      <c r="AG351" s="50" t="s">
        <v>1</v>
      </c>
      <c r="AH351" s="49">
        <f t="shared" si="474"/>
        <v>883.31759999999997</v>
      </c>
      <c r="AI351" s="48">
        <f t="shared" si="475"/>
        <v>90.098395199999999</v>
      </c>
      <c r="AJ351" s="47">
        <f t="shared" si="476"/>
        <v>9009.8395199999995</v>
      </c>
      <c r="AK351" s="46" t="s">
        <v>145</v>
      </c>
      <c r="AL351" s="45"/>
      <c r="AM351" s="44">
        <f>MROUND(AO351*C351/1000,0.2)</f>
        <v>875.2</v>
      </c>
      <c r="AN351" s="43">
        <f t="shared" si="481"/>
        <v>1050.24</v>
      </c>
      <c r="AO351" s="42">
        <f t="shared" si="471"/>
        <v>8580</v>
      </c>
      <c r="AP351" s="41">
        <f t="shared" si="482"/>
        <v>10296</v>
      </c>
      <c r="AQ351" s="108"/>
      <c r="AR351" s="108"/>
      <c r="AS351" s="108"/>
      <c r="AT351" s="66" t="str">
        <f t="shared" si="454"/>
        <v>236452</v>
      </c>
      <c r="AU351" s="66">
        <v>100</v>
      </c>
      <c r="AV351" s="40">
        <v>8580</v>
      </c>
      <c r="AW351" s="40">
        <f t="shared" si="455"/>
        <v>875.2</v>
      </c>
    </row>
    <row r="352" spans="1:49" ht="15" customHeight="1" x14ac:dyDescent="0.3">
      <c r="A352" s="73" t="s">
        <v>1462</v>
      </c>
      <c r="B352" s="72" t="s">
        <v>136</v>
      </c>
      <c r="C352" s="71">
        <v>122</v>
      </c>
      <c r="D352" s="71">
        <v>1200</v>
      </c>
      <c r="E352" s="71">
        <v>800</v>
      </c>
      <c r="F352" s="70" t="str">
        <f t="shared" si="473"/>
        <v>1200x800x122</v>
      </c>
      <c r="G352" s="431" t="s">
        <v>144</v>
      </c>
      <c r="H352" s="442" t="s">
        <v>143</v>
      </c>
      <c r="I352" s="67" t="s">
        <v>1</v>
      </c>
      <c r="J352" s="65"/>
      <c r="K352" s="64" t="str">
        <f t="shared" ref="K352" si="488">$AE352</f>
        <v>C</v>
      </c>
      <c r="L352" s="64" t="str">
        <f t="shared" ref="L352" si="489">$AE352</f>
        <v>C</v>
      </c>
      <c r="M352" s="63"/>
      <c r="N352" s="62">
        <v>2</v>
      </c>
      <c r="O352" s="55">
        <f t="shared" si="478"/>
        <v>1.92</v>
      </c>
      <c r="P352" s="54">
        <f t="shared" si="479"/>
        <v>0.23423999999999998</v>
      </c>
      <c r="Q352" s="53">
        <f t="shared" si="480"/>
        <v>22.721279999999997</v>
      </c>
      <c r="R352" s="161"/>
      <c r="S352" s="59"/>
      <c r="T352" s="160"/>
      <c r="U352" s="158"/>
      <c r="V352" s="159"/>
      <c r="W352" s="158"/>
      <c r="X352" s="158"/>
      <c r="Y352" s="157"/>
      <c r="Z352" s="57">
        <v>330</v>
      </c>
      <c r="AA352" s="56" t="s">
        <v>3</v>
      </c>
      <c r="AB352" s="55">
        <f t="shared" si="467"/>
        <v>633.6</v>
      </c>
      <c r="AC352" s="54">
        <f t="shared" si="468"/>
        <v>77.299199999999999</v>
      </c>
      <c r="AD352" s="53">
        <f t="shared" si="469"/>
        <v>7498.0223999999989</v>
      </c>
      <c r="AE352" s="154" t="s">
        <v>134</v>
      </c>
      <c r="AF352" s="51">
        <f t="shared" si="484"/>
        <v>397</v>
      </c>
      <c r="AG352" s="50" t="s">
        <v>1</v>
      </c>
      <c r="AH352" s="49">
        <f t="shared" si="474"/>
        <v>762.24</v>
      </c>
      <c r="AI352" s="48">
        <f t="shared" si="475"/>
        <v>92.993279999999984</v>
      </c>
      <c r="AJ352" s="47">
        <f t="shared" si="476"/>
        <v>9020.3481599999996</v>
      </c>
      <c r="AK352" s="46" t="s">
        <v>142</v>
      </c>
      <c r="AL352" s="45"/>
      <c r="AM352" s="44">
        <f>MROUND(AO352*C352/1000,0.2)</f>
        <v>1046.8</v>
      </c>
      <c r="AN352" s="43">
        <f t="shared" si="481"/>
        <v>1256.1600000000001</v>
      </c>
      <c r="AO352" s="42">
        <f t="shared" si="471"/>
        <v>8580</v>
      </c>
      <c r="AP352" s="41">
        <f t="shared" si="482"/>
        <v>10296</v>
      </c>
      <c r="AQ352" s="108"/>
      <c r="AR352" s="108"/>
      <c r="AS352" s="108"/>
      <c r="AT352" s="66" t="str">
        <f t="shared" si="454"/>
        <v>241489</v>
      </c>
      <c r="AU352" s="66">
        <v>97</v>
      </c>
      <c r="AV352" s="40">
        <v>8580</v>
      </c>
      <c r="AW352" s="40">
        <f t="shared" si="455"/>
        <v>1046.8</v>
      </c>
    </row>
    <row r="353" spans="1:49" ht="15" customHeight="1" thickBot="1" x14ac:dyDescent="0.35">
      <c r="A353" s="39" t="s">
        <v>1462</v>
      </c>
      <c r="B353" s="38" t="s">
        <v>136</v>
      </c>
      <c r="C353" s="37">
        <v>152</v>
      </c>
      <c r="D353" s="37">
        <v>1200</v>
      </c>
      <c r="E353" s="37">
        <v>627</v>
      </c>
      <c r="F353" s="35" t="str">
        <f t="shared" si="473"/>
        <v>1200x627x152</v>
      </c>
      <c r="G353" s="433" t="s">
        <v>141</v>
      </c>
      <c r="H353" s="443" t="s">
        <v>140</v>
      </c>
      <c r="I353" s="33" t="s">
        <v>1</v>
      </c>
      <c r="J353" s="31" t="str">
        <f t="shared" ref="J353" si="490">$AE353</f>
        <v>C</v>
      </c>
      <c r="K353" s="30"/>
      <c r="L353" s="30"/>
      <c r="M353" s="29" t="str">
        <f t="shared" ref="M353" si="491">$AE353</f>
        <v>C</v>
      </c>
      <c r="N353" s="28">
        <v>2</v>
      </c>
      <c r="O353" s="23">
        <f t="shared" si="478"/>
        <v>1.5047999999999999</v>
      </c>
      <c r="P353" s="22">
        <f t="shared" si="479"/>
        <v>0.22872959999999998</v>
      </c>
      <c r="Q353" s="21">
        <f t="shared" si="480"/>
        <v>22.872959999999999</v>
      </c>
      <c r="R353" s="153"/>
      <c r="S353" s="27"/>
      <c r="T353" s="152"/>
      <c r="U353" s="150"/>
      <c r="V353" s="151"/>
      <c r="W353" s="150"/>
      <c r="X353" s="150"/>
      <c r="Y353" s="149"/>
      <c r="Z353" s="25">
        <v>336</v>
      </c>
      <c r="AA353" s="24" t="s">
        <v>3</v>
      </c>
      <c r="AB353" s="23">
        <f t="shared" si="467"/>
        <v>505.61279999999999</v>
      </c>
      <c r="AC353" s="22">
        <f t="shared" si="468"/>
        <v>76.853145599999991</v>
      </c>
      <c r="AD353" s="21">
        <f t="shared" si="469"/>
        <v>7685.3145599999998</v>
      </c>
      <c r="AE353" s="148" t="s">
        <v>134</v>
      </c>
      <c r="AF353" s="19">
        <f t="shared" si="484"/>
        <v>394</v>
      </c>
      <c r="AG353" s="18" t="s">
        <v>1</v>
      </c>
      <c r="AH353" s="17">
        <f t="shared" si="474"/>
        <v>592.89119999999991</v>
      </c>
      <c r="AI353" s="16">
        <f t="shared" si="475"/>
        <v>90.119462399999989</v>
      </c>
      <c r="AJ353" s="15">
        <f t="shared" si="476"/>
        <v>9011.9462399999993</v>
      </c>
      <c r="AK353" s="14" t="s">
        <v>139</v>
      </c>
      <c r="AL353" s="13"/>
      <c r="AM353" s="44">
        <f>MROUND(AO353*C353/1000,0.2)</f>
        <v>1304.2</v>
      </c>
      <c r="AN353" s="11">
        <f t="shared" si="481"/>
        <v>1565.04</v>
      </c>
      <c r="AO353" s="10">
        <f t="shared" si="471"/>
        <v>8580</v>
      </c>
      <c r="AP353" s="9">
        <f t="shared" si="482"/>
        <v>10296</v>
      </c>
      <c r="AQ353" s="108"/>
      <c r="AR353" s="108"/>
      <c r="AS353" s="108"/>
      <c r="AT353" s="32" t="str">
        <f t="shared" si="454"/>
        <v>237209</v>
      </c>
      <c r="AU353" s="32">
        <v>100</v>
      </c>
      <c r="AV353" s="8">
        <v>8580</v>
      </c>
      <c r="AW353" s="8">
        <f t="shared" si="455"/>
        <v>1304.2</v>
      </c>
    </row>
    <row r="354" spans="1:49" x14ac:dyDescent="0.3">
      <c r="A354" s="145"/>
      <c r="B354" s="145"/>
      <c r="C354" s="145"/>
      <c r="D354" s="145"/>
      <c r="E354" s="145"/>
      <c r="F354" s="145"/>
      <c r="G354" s="145"/>
      <c r="H354" s="145"/>
      <c r="I354" s="147"/>
      <c r="J354" s="145"/>
      <c r="K354" s="145"/>
      <c r="L354" s="145"/>
      <c r="M354" s="145"/>
      <c r="N354" s="145"/>
      <c r="O354" s="141"/>
      <c r="P354" s="144"/>
      <c r="Q354" s="141"/>
      <c r="R354" s="146"/>
      <c r="S354" s="146"/>
      <c r="T354" s="146"/>
      <c r="U354" s="141"/>
      <c r="V354" s="144"/>
      <c r="W354" s="141"/>
      <c r="X354" s="141"/>
      <c r="Y354" s="143"/>
      <c r="Z354" s="146"/>
      <c r="AA354" s="146"/>
      <c r="AB354" s="141"/>
      <c r="AC354" s="144"/>
      <c r="AD354" s="141"/>
      <c r="AE354" s="145"/>
      <c r="AF354" s="143"/>
      <c r="AG354" s="143"/>
      <c r="AH354" s="143"/>
      <c r="AI354" s="144"/>
      <c r="AJ354" s="143"/>
      <c r="AK354" s="142"/>
      <c r="AL354" s="142"/>
      <c r="AM354" s="141"/>
      <c r="AN354" s="141"/>
      <c r="AO354" s="141"/>
      <c r="AP354" s="141"/>
      <c r="AQ354" s="108"/>
      <c r="AR354" s="108"/>
      <c r="AS354" s="108"/>
      <c r="AT354" s="145"/>
      <c r="AU354" s="145"/>
      <c r="AV354" s="141"/>
      <c r="AW354" s="141"/>
    </row>
    <row r="355" spans="1:49" ht="15" thickBot="1" x14ac:dyDescent="0.35">
      <c r="A355" s="145"/>
      <c r="B355" s="145"/>
      <c r="C355" s="145"/>
      <c r="D355" s="145"/>
      <c r="E355" s="145"/>
      <c r="F355" s="145"/>
      <c r="G355" s="145"/>
      <c r="H355" s="145"/>
      <c r="I355" s="147"/>
      <c r="J355" s="145"/>
      <c r="K355" s="145"/>
      <c r="L355" s="145"/>
      <c r="M355" s="145"/>
      <c r="N355" s="145"/>
      <c r="O355" s="141"/>
      <c r="P355" s="144"/>
      <c r="Q355" s="141"/>
      <c r="R355" s="146"/>
      <c r="S355" s="146"/>
      <c r="T355" s="146"/>
      <c r="U355" s="141"/>
      <c r="V355" s="144"/>
      <c r="W355" s="141"/>
      <c r="X355" s="141"/>
      <c r="Y355" s="143"/>
      <c r="Z355" s="146"/>
      <c r="AA355" s="146"/>
      <c r="AB355" s="141"/>
      <c r="AC355" s="144"/>
      <c r="AD355" s="141"/>
      <c r="AE355" s="145"/>
      <c r="AF355" s="143"/>
      <c r="AG355" s="143"/>
      <c r="AH355" s="143"/>
      <c r="AI355" s="144"/>
      <c r="AJ355" s="143"/>
      <c r="AK355" s="142"/>
      <c r="AL355" s="142"/>
      <c r="AM355" s="141"/>
      <c r="AN355" s="141"/>
      <c r="AO355" s="141"/>
      <c r="AP355" s="141"/>
      <c r="AQ355" s="108"/>
      <c r="AR355" s="108"/>
      <c r="AS355" s="108"/>
      <c r="AT355" s="145"/>
      <c r="AU355" s="145"/>
      <c r="AV355" s="141"/>
      <c r="AW355" s="141"/>
    </row>
    <row r="356" spans="1:49" s="108" customFormat="1" ht="15" thickBot="1" x14ac:dyDescent="0.35">
      <c r="A356" s="138"/>
      <c r="B356" s="138"/>
      <c r="C356" s="138"/>
      <c r="D356" s="138"/>
      <c r="E356" s="138"/>
      <c r="F356" s="138"/>
      <c r="G356" s="138"/>
      <c r="H356" s="138"/>
      <c r="I356" s="140"/>
      <c r="J356" s="477" t="s">
        <v>133</v>
      </c>
      <c r="K356" s="478"/>
      <c r="L356" s="478"/>
      <c r="M356" s="479"/>
      <c r="N356" s="480" t="s">
        <v>132</v>
      </c>
      <c r="O356" s="481"/>
      <c r="P356" s="481"/>
      <c r="Q356" s="482"/>
      <c r="R356" s="483" t="s">
        <v>131</v>
      </c>
      <c r="S356" s="484"/>
      <c r="T356" s="484"/>
      <c r="U356" s="484"/>
      <c r="V356" s="484"/>
      <c r="W356" s="484"/>
      <c r="X356" s="484"/>
      <c r="Y356" s="485"/>
      <c r="Z356" s="486" t="s">
        <v>130</v>
      </c>
      <c r="AA356" s="487"/>
      <c r="AB356" s="487"/>
      <c r="AC356" s="487"/>
      <c r="AD356" s="488"/>
      <c r="AE356" s="495" t="s">
        <v>129</v>
      </c>
      <c r="AF356" s="496"/>
      <c r="AG356" s="496"/>
      <c r="AH356" s="496"/>
      <c r="AI356" s="496"/>
      <c r="AJ356" s="497"/>
      <c r="AK356" s="139"/>
      <c r="AL356" s="139"/>
      <c r="AM356" s="489" t="e">
        <f>AM17</f>
        <v>#REF!</v>
      </c>
      <c r="AN356" s="490"/>
      <c r="AO356" s="490"/>
      <c r="AP356" s="491"/>
      <c r="AV356" s="138"/>
      <c r="AW356" s="138"/>
    </row>
    <row r="357" spans="1:49" s="108" customFormat="1" ht="29.4" thickBot="1" x14ac:dyDescent="0.35">
      <c r="A357" s="137" t="s">
        <v>128</v>
      </c>
      <c r="B357" s="136" t="s">
        <v>127</v>
      </c>
      <c r="C357" s="136" t="s">
        <v>125</v>
      </c>
      <c r="D357" s="136" t="s">
        <v>124</v>
      </c>
      <c r="E357" s="136" t="s">
        <v>123</v>
      </c>
      <c r="F357" s="136" t="s">
        <v>122</v>
      </c>
      <c r="G357" s="136" t="s">
        <v>121</v>
      </c>
      <c r="H357" s="136" t="s">
        <v>120</v>
      </c>
      <c r="I357" s="135" t="s">
        <v>119</v>
      </c>
      <c r="J357" s="133" t="s">
        <v>117</v>
      </c>
      <c r="K357" s="132" t="s">
        <v>116</v>
      </c>
      <c r="L357" s="132" t="s">
        <v>115</v>
      </c>
      <c r="M357" s="131" t="s">
        <v>114</v>
      </c>
      <c r="N357" s="130" t="s">
        <v>113</v>
      </c>
      <c r="O357" s="122" t="s">
        <v>112</v>
      </c>
      <c r="P357" s="122" t="s">
        <v>111</v>
      </c>
      <c r="Q357" s="120" t="s">
        <v>110</v>
      </c>
      <c r="R357" s="129" t="s">
        <v>109</v>
      </c>
      <c r="S357" s="128" t="s">
        <v>108</v>
      </c>
      <c r="T357" s="128" t="s">
        <v>107</v>
      </c>
      <c r="U357" s="126" t="s">
        <v>106</v>
      </c>
      <c r="V357" s="127" t="s">
        <v>105</v>
      </c>
      <c r="W357" s="126" t="s">
        <v>104</v>
      </c>
      <c r="X357" s="126" t="s">
        <v>103</v>
      </c>
      <c r="Y357" s="125" t="s">
        <v>102</v>
      </c>
      <c r="Z357" s="124" t="s">
        <v>101</v>
      </c>
      <c r="AA357" s="123" t="s">
        <v>100</v>
      </c>
      <c r="AB357" s="122" t="s">
        <v>99</v>
      </c>
      <c r="AC357" s="121" t="s">
        <v>98</v>
      </c>
      <c r="AD357" s="120" t="s">
        <v>97</v>
      </c>
      <c r="AE357" s="119" t="s">
        <v>96</v>
      </c>
      <c r="AF357" s="118" t="s">
        <v>95</v>
      </c>
      <c r="AG357" s="118" t="s">
        <v>94</v>
      </c>
      <c r="AH357" s="118" t="s">
        <v>93</v>
      </c>
      <c r="AI357" s="117" t="s">
        <v>92</v>
      </c>
      <c r="AJ357" s="116" t="s">
        <v>91</v>
      </c>
      <c r="AK357" s="115" t="s">
        <v>90</v>
      </c>
      <c r="AL357" s="114" t="s">
        <v>89</v>
      </c>
      <c r="AM357" s="113" t="s">
        <v>88</v>
      </c>
      <c r="AN357" s="112" t="s">
        <v>87</v>
      </c>
      <c r="AO357" s="111" t="s">
        <v>85</v>
      </c>
      <c r="AP357" s="110" t="s">
        <v>86</v>
      </c>
      <c r="AT357" s="134" t="s">
        <v>118</v>
      </c>
      <c r="AU357" s="134" t="s">
        <v>118</v>
      </c>
      <c r="AV357" s="109" t="s">
        <v>85</v>
      </c>
      <c r="AW357" s="109"/>
    </row>
    <row r="358" spans="1:49" x14ac:dyDescent="0.3">
      <c r="A358" s="107" t="s">
        <v>1467</v>
      </c>
      <c r="B358" s="105" t="s">
        <v>72</v>
      </c>
      <c r="C358" s="106" t="s">
        <v>84</v>
      </c>
      <c r="D358" s="106">
        <v>1000</v>
      </c>
      <c r="E358" s="106">
        <v>600</v>
      </c>
      <c r="F358" s="105" t="str">
        <f t="shared" ref="F358:F379" si="492">D358&amp;"x"&amp;E358&amp;"x"&amp;C358</f>
        <v>1000x600x5/20</v>
      </c>
      <c r="G358" s="104" t="s">
        <v>83</v>
      </c>
      <c r="H358" s="103" t="s">
        <v>1243</v>
      </c>
      <c r="I358" s="102" t="s">
        <v>1</v>
      </c>
      <c r="J358" s="100" t="str">
        <f t="shared" ref="J358:J379" si="493">$AE358</f>
        <v>A</v>
      </c>
      <c r="K358" s="99"/>
      <c r="L358" s="99" t="str">
        <f t="shared" ref="L358:L379" si="494">$AE358</f>
        <v>A</v>
      </c>
      <c r="M358" s="98"/>
      <c r="N358" s="97">
        <v>14</v>
      </c>
      <c r="O358" s="90">
        <v>8.4</v>
      </c>
      <c r="P358" s="89">
        <v>0.105</v>
      </c>
      <c r="Q358" s="88">
        <f t="shared" ref="Q358:Q379" si="495">P358*AU358</f>
        <v>16.8</v>
      </c>
      <c r="R358" s="96"/>
      <c r="S358" s="95"/>
      <c r="T358" s="94"/>
      <c r="U358" s="90"/>
      <c r="V358" s="89"/>
      <c r="W358" s="90"/>
      <c r="X358" s="90"/>
      <c r="Y358" s="93"/>
      <c r="Z358" s="92">
        <v>780</v>
      </c>
      <c r="AA358" s="91" t="s">
        <v>3</v>
      </c>
      <c r="AB358" s="90">
        <f t="shared" ref="AB358:AB379" si="496">IF($AA358="--",$Z358*O358,$AA358*U358)</f>
        <v>6552</v>
      </c>
      <c r="AC358" s="89">
        <f t="shared" ref="AC358:AC379" si="497">IF($AA358="--",$Z358*P358,$AA358*V358)</f>
        <v>81.899999999999991</v>
      </c>
      <c r="AD358" s="88">
        <f t="shared" ref="AD358:AD379" si="498">IF($AA358="--",$Z358*Q358,$AA358*W358)</f>
        <v>13104</v>
      </c>
      <c r="AE358" s="87" t="s">
        <v>2</v>
      </c>
      <c r="AF358" s="86">
        <v>1</v>
      </c>
      <c r="AG358" s="85" t="s">
        <v>1</v>
      </c>
      <c r="AH358" s="84">
        <f t="shared" ref="AH358:AH379" si="499">O358</f>
        <v>8.4</v>
      </c>
      <c r="AI358" s="83">
        <f t="shared" ref="AI358:AI379" si="500">P358</f>
        <v>0.105</v>
      </c>
      <c r="AJ358" s="82">
        <f t="shared" ref="AJ358:AJ379" si="501">Q358</f>
        <v>16.8</v>
      </c>
      <c r="AK358" s="81" t="s">
        <v>82</v>
      </c>
      <c r="AL358" s="80"/>
      <c r="AM358" s="79">
        <f>ROUND(AO358/N358,0)</f>
        <v>314</v>
      </c>
      <c r="AN358" s="78">
        <f t="shared" ref="AN358:AN379" si="502">ROUND(AM358*1.2,2)</f>
        <v>376.8</v>
      </c>
      <c r="AO358" s="77">
        <f t="shared" ref="AO358:AO379" si="503">ROUND(AV358*(1-$AP$14),2)</f>
        <v>4400</v>
      </c>
      <c r="AP358" s="76">
        <f t="shared" ref="AP358:AP379" si="504">ROUND(AO358*1.2,2)</f>
        <v>5280</v>
      </c>
      <c r="AQ358" s="108"/>
      <c r="AR358" s="108"/>
      <c r="AS358" s="108"/>
      <c r="AT358" s="101">
        <v>160</v>
      </c>
      <c r="AU358" s="101">
        <v>160</v>
      </c>
      <c r="AV358" s="75">
        <v>4400</v>
      </c>
      <c r="AW358" s="75">
        <f t="shared" ref="AW358:AW379" si="505">MROUND(AV358*1.1,20)</f>
        <v>4840</v>
      </c>
    </row>
    <row r="359" spans="1:49" x14ac:dyDescent="0.3">
      <c r="A359" s="73" t="s">
        <v>1467</v>
      </c>
      <c r="B359" s="72" t="s">
        <v>72</v>
      </c>
      <c r="C359" s="71" t="s">
        <v>68</v>
      </c>
      <c r="D359" s="74">
        <v>1000</v>
      </c>
      <c r="E359" s="74">
        <v>600</v>
      </c>
      <c r="F359" s="70" t="str">
        <f t="shared" si="492"/>
        <v>1000x600x20/35</v>
      </c>
      <c r="G359" s="69" t="s">
        <v>81</v>
      </c>
      <c r="H359" s="68" t="s">
        <v>80</v>
      </c>
      <c r="I359" s="67" t="s">
        <v>1</v>
      </c>
      <c r="J359" s="65" t="str">
        <f t="shared" si="493"/>
        <v>A</v>
      </c>
      <c r="K359" s="64"/>
      <c r="L359" s="64" t="str">
        <f t="shared" si="494"/>
        <v>A</v>
      </c>
      <c r="M359" s="63"/>
      <c r="N359" s="62">
        <v>6</v>
      </c>
      <c r="O359" s="55">
        <v>3.6</v>
      </c>
      <c r="P359" s="54">
        <v>9.9000000000000005E-2</v>
      </c>
      <c r="Q359" s="53">
        <f t="shared" si="495"/>
        <v>15.84</v>
      </c>
      <c r="R359" s="61"/>
      <c r="S359" s="60"/>
      <c r="T359" s="59"/>
      <c r="U359" s="55"/>
      <c r="V359" s="54"/>
      <c r="W359" s="55"/>
      <c r="X359" s="55"/>
      <c r="Y359" s="58"/>
      <c r="Z359" s="57">
        <v>832</v>
      </c>
      <c r="AA359" s="56" t="s">
        <v>3</v>
      </c>
      <c r="AB359" s="55">
        <f t="shared" si="496"/>
        <v>2995.2000000000003</v>
      </c>
      <c r="AC359" s="54">
        <f t="shared" si="497"/>
        <v>82.368000000000009</v>
      </c>
      <c r="AD359" s="53">
        <f t="shared" si="498"/>
        <v>13178.88</v>
      </c>
      <c r="AE359" s="52" t="s">
        <v>2</v>
      </c>
      <c r="AF359" s="51">
        <v>1</v>
      </c>
      <c r="AG359" s="50" t="s">
        <v>1</v>
      </c>
      <c r="AH359" s="49">
        <f t="shared" si="499"/>
        <v>3.6</v>
      </c>
      <c r="AI359" s="48">
        <f t="shared" si="500"/>
        <v>9.9000000000000005E-2</v>
      </c>
      <c r="AJ359" s="47">
        <f t="shared" si="501"/>
        <v>15.84</v>
      </c>
      <c r="AK359" s="46" t="s">
        <v>79</v>
      </c>
      <c r="AL359" s="45"/>
      <c r="AM359" s="44">
        <f t="shared" ref="AM359:AM379" si="506">ROUND(AO359/N359,0)</f>
        <v>383</v>
      </c>
      <c r="AN359" s="43">
        <f t="shared" si="502"/>
        <v>459.6</v>
      </c>
      <c r="AO359" s="42">
        <f t="shared" si="503"/>
        <v>2300</v>
      </c>
      <c r="AP359" s="41">
        <f t="shared" si="504"/>
        <v>2760</v>
      </c>
      <c r="AQ359" s="108"/>
      <c r="AR359" s="108"/>
      <c r="AS359" s="108"/>
      <c r="AT359" s="66">
        <v>160</v>
      </c>
      <c r="AU359" s="66">
        <v>160</v>
      </c>
      <c r="AV359" s="40">
        <v>2300</v>
      </c>
      <c r="AW359" s="40">
        <f t="shared" si="505"/>
        <v>2540</v>
      </c>
    </row>
    <row r="360" spans="1:49" x14ac:dyDescent="0.3">
      <c r="A360" s="73" t="s">
        <v>1467</v>
      </c>
      <c r="B360" s="72" t="s">
        <v>72</v>
      </c>
      <c r="C360" s="71" t="s">
        <v>65</v>
      </c>
      <c r="D360" s="74">
        <v>1000</v>
      </c>
      <c r="E360" s="74">
        <v>600</v>
      </c>
      <c r="F360" s="70" t="str">
        <f t="shared" si="492"/>
        <v>1000x600x35/50</v>
      </c>
      <c r="G360" s="69" t="s">
        <v>78</v>
      </c>
      <c r="H360" s="68" t="s">
        <v>77</v>
      </c>
      <c r="I360" s="67" t="s">
        <v>1</v>
      </c>
      <c r="J360" s="65" t="str">
        <f t="shared" si="493"/>
        <v>A</v>
      </c>
      <c r="K360" s="64"/>
      <c r="L360" s="64" t="str">
        <f t="shared" si="494"/>
        <v>A</v>
      </c>
      <c r="M360" s="63"/>
      <c r="N360" s="62">
        <v>4</v>
      </c>
      <c r="O360" s="55">
        <v>2.4</v>
      </c>
      <c r="P360" s="54">
        <v>0.10199999999999999</v>
      </c>
      <c r="Q360" s="53">
        <f t="shared" si="495"/>
        <v>16.32</v>
      </c>
      <c r="R360" s="61"/>
      <c r="S360" s="60"/>
      <c r="T360" s="59"/>
      <c r="U360" s="55"/>
      <c r="V360" s="54"/>
      <c r="W360" s="55"/>
      <c r="X360" s="55"/>
      <c r="Y360" s="58"/>
      <c r="Z360" s="57">
        <v>780</v>
      </c>
      <c r="AA360" s="56" t="s">
        <v>3</v>
      </c>
      <c r="AB360" s="55">
        <f t="shared" si="496"/>
        <v>1872</v>
      </c>
      <c r="AC360" s="54">
        <f t="shared" si="497"/>
        <v>79.559999999999988</v>
      </c>
      <c r="AD360" s="53">
        <f t="shared" si="498"/>
        <v>12729.6</v>
      </c>
      <c r="AE360" s="52" t="s">
        <v>2</v>
      </c>
      <c r="AF360" s="51">
        <v>1</v>
      </c>
      <c r="AG360" s="50" t="s">
        <v>1</v>
      </c>
      <c r="AH360" s="49">
        <f t="shared" si="499"/>
        <v>2.4</v>
      </c>
      <c r="AI360" s="48">
        <f t="shared" si="500"/>
        <v>0.10199999999999999</v>
      </c>
      <c r="AJ360" s="47">
        <f t="shared" si="501"/>
        <v>16.32</v>
      </c>
      <c r="AK360" s="46" t="s">
        <v>76</v>
      </c>
      <c r="AL360" s="45"/>
      <c r="AM360" s="44">
        <f t="shared" si="506"/>
        <v>535</v>
      </c>
      <c r="AN360" s="43">
        <f t="shared" si="502"/>
        <v>642</v>
      </c>
      <c r="AO360" s="42">
        <f t="shared" si="503"/>
        <v>2140</v>
      </c>
      <c r="AP360" s="41">
        <f t="shared" si="504"/>
        <v>2568</v>
      </c>
      <c r="AQ360" s="108"/>
      <c r="AR360" s="108"/>
      <c r="AS360" s="108"/>
      <c r="AT360" s="66">
        <v>160</v>
      </c>
      <c r="AU360" s="66">
        <v>160</v>
      </c>
      <c r="AV360" s="40">
        <v>2140</v>
      </c>
      <c r="AW360" s="40">
        <f t="shared" si="505"/>
        <v>2360</v>
      </c>
    </row>
    <row r="361" spans="1:49" x14ac:dyDescent="0.3">
      <c r="A361" s="73" t="s">
        <v>1467</v>
      </c>
      <c r="B361" s="72" t="s">
        <v>72</v>
      </c>
      <c r="C361" s="71" t="s">
        <v>61</v>
      </c>
      <c r="D361" s="74">
        <v>1000</v>
      </c>
      <c r="E361" s="74">
        <v>600</v>
      </c>
      <c r="F361" s="70" t="str">
        <f t="shared" si="492"/>
        <v>1000x600x50/65</v>
      </c>
      <c r="G361" s="69" t="s">
        <v>75</v>
      </c>
      <c r="H361" s="68" t="s">
        <v>74</v>
      </c>
      <c r="I361" s="67" t="s">
        <v>1</v>
      </c>
      <c r="J361" s="65" t="str">
        <f t="shared" si="493"/>
        <v>A</v>
      </c>
      <c r="K361" s="64"/>
      <c r="L361" s="64" t="str">
        <f t="shared" si="494"/>
        <v>A</v>
      </c>
      <c r="M361" s="63"/>
      <c r="N361" s="62">
        <v>2</v>
      </c>
      <c r="O361" s="55">
        <v>1.2</v>
      </c>
      <c r="P361" s="54">
        <v>6.9000000000000006E-2</v>
      </c>
      <c r="Q361" s="53">
        <f t="shared" si="495"/>
        <v>11.040000000000001</v>
      </c>
      <c r="R361" s="61"/>
      <c r="S361" s="60"/>
      <c r="T361" s="59"/>
      <c r="U361" s="55"/>
      <c r="V361" s="54"/>
      <c r="W361" s="55"/>
      <c r="X361" s="55"/>
      <c r="Y361" s="58"/>
      <c r="Z361" s="57">
        <v>1144</v>
      </c>
      <c r="AA361" s="56" t="s">
        <v>3</v>
      </c>
      <c r="AB361" s="55">
        <f t="shared" si="496"/>
        <v>1372.8</v>
      </c>
      <c r="AC361" s="54">
        <f t="shared" si="497"/>
        <v>78.936000000000007</v>
      </c>
      <c r="AD361" s="53">
        <f t="shared" si="498"/>
        <v>12629.76</v>
      </c>
      <c r="AE361" s="52" t="s">
        <v>2</v>
      </c>
      <c r="AF361" s="51">
        <v>1</v>
      </c>
      <c r="AG361" s="50" t="s">
        <v>1</v>
      </c>
      <c r="AH361" s="49">
        <f t="shared" si="499"/>
        <v>1.2</v>
      </c>
      <c r="AI361" s="48">
        <f t="shared" si="500"/>
        <v>6.9000000000000006E-2</v>
      </c>
      <c r="AJ361" s="47">
        <f t="shared" si="501"/>
        <v>11.040000000000001</v>
      </c>
      <c r="AK361" s="46" t="s">
        <v>73</v>
      </c>
      <c r="AL361" s="45"/>
      <c r="AM361" s="44">
        <f t="shared" si="506"/>
        <v>770</v>
      </c>
      <c r="AN361" s="43">
        <f t="shared" si="502"/>
        <v>924</v>
      </c>
      <c r="AO361" s="42">
        <f t="shared" si="503"/>
        <v>1540</v>
      </c>
      <c r="AP361" s="41">
        <f t="shared" si="504"/>
        <v>1848</v>
      </c>
      <c r="AQ361" s="108"/>
      <c r="AR361" s="108"/>
      <c r="AS361" s="108"/>
      <c r="AT361" s="66">
        <v>160</v>
      </c>
      <c r="AU361" s="66">
        <v>160</v>
      </c>
      <c r="AV361" s="40">
        <v>1540</v>
      </c>
      <c r="AW361" s="40">
        <f t="shared" si="505"/>
        <v>1700</v>
      </c>
    </row>
    <row r="362" spans="1:49" x14ac:dyDescent="0.3">
      <c r="A362" s="73" t="s">
        <v>1467</v>
      </c>
      <c r="B362" s="72" t="s">
        <v>72</v>
      </c>
      <c r="C362" s="71">
        <v>60</v>
      </c>
      <c r="D362" s="74">
        <v>1000</v>
      </c>
      <c r="E362" s="74">
        <v>600</v>
      </c>
      <c r="F362" s="70" t="str">
        <f t="shared" si="492"/>
        <v>1000x600x60</v>
      </c>
      <c r="G362" s="69" t="s">
        <v>71</v>
      </c>
      <c r="H362" s="68" t="s">
        <v>70</v>
      </c>
      <c r="I362" s="67" t="s">
        <v>1</v>
      </c>
      <c r="J362" s="65" t="str">
        <f t="shared" si="493"/>
        <v>A</v>
      </c>
      <c r="K362" s="64"/>
      <c r="L362" s="64" t="str">
        <f t="shared" si="494"/>
        <v>A</v>
      </c>
      <c r="M362" s="63"/>
      <c r="N362" s="62">
        <v>3</v>
      </c>
      <c r="O362" s="55">
        <v>1.8</v>
      </c>
      <c r="P362" s="54">
        <v>0.108</v>
      </c>
      <c r="Q362" s="53">
        <f t="shared" si="495"/>
        <v>17.28</v>
      </c>
      <c r="R362" s="61"/>
      <c r="S362" s="60"/>
      <c r="T362" s="59"/>
      <c r="U362" s="55"/>
      <c r="V362" s="54"/>
      <c r="W362" s="55"/>
      <c r="X362" s="55"/>
      <c r="Y362" s="58"/>
      <c r="Z362" s="57">
        <v>728</v>
      </c>
      <c r="AA362" s="56" t="s">
        <v>3</v>
      </c>
      <c r="AB362" s="55">
        <f t="shared" si="496"/>
        <v>1310.4000000000001</v>
      </c>
      <c r="AC362" s="54">
        <f t="shared" si="497"/>
        <v>78.623999999999995</v>
      </c>
      <c r="AD362" s="53">
        <f t="shared" si="498"/>
        <v>12579.84</v>
      </c>
      <c r="AE362" s="52" t="s">
        <v>2</v>
      </c>
      <c r="AF362" s="51">
        <v>1</v>
      </c>
      <c r="AG362" s="50" t="s">
        <v>1</v>
      </c>
      <c r="AH362" s="49">
        <f t="shared" si="499"/>
        <v>1.8</v>
      </c>
      <c r="AI362" s="48">
        <f t="shared" si="500"/>
        <v>0.108</v>
      </c>
      <c r="AJ362" s="47">
        <f t="shared" si="501"/>
        <v>17.28</v>
      </c>
      <c r="AK362" s="46" t="s">
        <v>69</v>
      </c>
      <c r="AL362" s="45"/>
      <c r="AM362" s="44">
        <f t="shared" si="506"/>
        <v>720</v>
      </c>
      <c r="AN362" s="43">
        <f t="shared" si="502"/>
        <v>864</v>
      </c>
      <c r="AO362" s="42">
        <f t="shared" si="503"/>
        <v>2160</v>
      </c>
      <c r="AP362" s="41">
        <f t="shared" si="504"/>
        <v>2592</v>
      </c>
      <c r="AQ362" s="108"/>
      <c r="AR362" s="108"/>
      <c r="AS362" s="108"/>
      <c r="AT362" s="66">
        <v>160</v>
      </c>
      <c r="AU362" s="66">
        <v>160</v>
      </c>
      <c r="AV362" s="40">
        <v>2160</v>
      </c>
      <c r="AW362" s="40">
        <f t="shared" si="505"/>
        <v>2380</v>
      </c>
    </row>
    <row r="363" spans="1:49" x14ac:dyDescent="0.3">
      <c r="A363" s="73" t="s">
        <v>1467</v>
      </c>
      <c r="B363" s="70" t="s">
        <v>53</v>
      </c>
      <c r="C363" s="71" t="s">
        <v>68</v>
      </c>
      <c r="D363" s="71">
        <v>1000</v>
      </c>
      <c r="E363" s="71">
        <v>600</v>
      </c>
      <c r="F363" s="70" t="str">
        <f t="shared" si="492"/>
        <v>1000x600x20/35</v>
      </c>
      <c r="G363" s="69" t="s">
        <v>67</v>
      </c>
      <c r="H363" s="68" t="s">
        <v>1244</v>
      </c>
      <c r="I363" s="67" t="s">
        <v>1</v>
      </c>
      <c r="J363" s="65" t="str">
        <f t="shared" si="493"/>
        <v>A</v>
      </c>
      <c r="K363" s="64"/>
      <c r="L363" s="64" t="str">
        <f t="shared" si="494"/>
        <v>A</v>
      </c>
      <c r="M363" s="63"/>
      <c r="N363" s="62">
        <v>10</v>
      </c>
      <c r="O363" s="55">
        <v>6</v>
      </c>
      <c r="P363" s="54">
        <v>0.16500000000000001</v>
      </c>
      <c r="Q363" s="53">
        <f t="shared" si="495"/>
        <v>16.5</v>
      </c>
      <c r="R363" s="61"/>
      <c r="S363" s="60"/>
      <c r="T363" s="59"/>
      <c r="U363" s="55"/>
      <c r="V363" s="54"/>
      <c r="W363" s="55"/>
      <c r="X363" s="55"/>
      <c r="Y363" s="58"/>
      <c r="Z363" s="57">
        <v>468</v>
      </c>
      <c r="AA363" s="56" t="s">
        <v>3</v>
      </c>
      <c r="AB363" s="55">
        <f t="shared" si="496"/>
        <v>2808</v>
      </c>
      <c r="AC363" s="54">
        <f t="shared" si="497"/>
        <v>77.22</v>
      </c>
      <c r="AD363" s="53">
        <f t="shared" si="498"/>
        <v>7722</v>
      </c>
      <c r="AE363" s="52" t="s">
        <v>2</v>
      </c>
      <c r="AF363" s="51">
        <v>1</v>
      </c>
      <c r="AG363" s="50" t="s">
        <v>1</v>
      </c>
      <c r="AH363" s="49">
        <f t="shared" si="499"/>
        <v>6</v>
      </c>
      <c r="AI363" s="48">
        <f t="shared" si="500"/>
        <v>0.16500000000000001</v>
      </c>
      <c r="AJ363" s="47">
        <f t="shared" si="501"/>
        <v>16.5</v>
      </c>
      <c r="AK363" s="46" t="s">
        <v>66</v>
      </c>
      <c r="AL363" s="45"/>
      <c r="AM363" s="44">
        <f t="shared" si="506"/>
        <v>222</v>
      </c>
      <c r="AN363" s="43">
        <f t="shared" si="502"/>
        <v>266.39999999999998</v>
      </c>
      <c r="AO363" s="42">
        <f t="shared" si="503"/>
        <v>2220</v>
      </c>
      <c r="AP363" s="41">
        <f t="shared" si="504"/>
        <v>2664</v>
      </c>
      <c r="AQ363" s="108"/>
      <c r="AR363" s="108"/>
      <c r="AS363" s="108"/>
      <c r="AT363" s="66">
        <v>100</v>
      </c>
      <c r="AU363" s="66">
        <v>100</v>
      </c>
      <c r="AV363" s="40">
        <v>2220</v>
      </c>
      <c r="AW363" s="40">
        <f t="shared" si="505"/>
        <v>2440</v>
      </c>
    </row>
    <row r="364" spans="1:49" x14ac:dyDescent="0.3">
      <c r="A364" s="73" t="s">
        <v>1467</v>
      </c>
      <c r="B364" s="72" t="s">
        <v>53</v>
      </c>
      <c r="C364" s="71" t="s">
        <v>65</v>
      </c>
      <c r="D364" s="74">
        <v>1000</v>
      </c>
      <c r="E364" s="74">
        <v>600</v>
      </c>
      <c r="F364" s="70" t="str">
        <f t="shared" si="492"/>
        <v>1000x600x35/50</v>
      </c>
      <c r="G364" s="69" t="s">
        <v>64</v>
      </c>
      <c r="H364" s="68" t="s">
        <v>63</v>
      </c>
      <c r="I364" s="67" t="s">
        <v>1</v>
      </c>
      <c r="J364" s="65" t="str">
        <f t="shared" si="493"/>
        <v>A</v>
      </c>
      <c r="K364" s="64"/>
      <c r="L364" s="64" t="str">
        <f t="shared" si="494"/>
        <v>A</v>
      </c>
      <c r="M364" s="63"/>
      <c r="N364" s="62">
        <v>6</v>
      </c>
      <c r="O364" s="55">
        <v>3.6</v>
      </c>
      <c r="P364" s="54">
        <v>0.153</v>
      </c>
      <c r="Q364" s="53">
        <f t="shared" si="495"/>
        <v>15.299999999999999</v>
      </c>
      <c r="R364" s="61"/>
      <c r="S364" s="60"/>
      <c r="T364" s="59"/>
      <c r="U364" s="55"/>
      <c r="V364" s="54"/>
      <c r="W364" s="55"/>
      <c r="X364" s="55"/>
      <c r="Y364" s="58"/>
      <c r="Z364" s="57">
        <v>520</v>
      </c>
      <c r="AA364" s="56" t="s">
        <v>3</v>
      </c>
      <c r="AB364" s="55">
        <f t="shared" si="496"/>
        <v>1872</v>
      </c>
      <c r="AC364" s="54">
        <f t="shared" si="497"/>
        <v>79.56</v>
      </c>
      <c r="AD364" s="53">
        <f t="shared" si="498"/>
        <v>7955.9999999999991</v>
      </c>
      <c r="AE364" s="52" t="s">
        <v>2</v>
      </c>
      <c r="AF364" s="51">
        <v>1</v>
      </c>
      <c r="AG364" s="50" t="s">
        <v>1</v>
      </c>
      <c r="AH364" s="49">
        <f t="shared" si="499"/>
        <v>3.6</v>
      </c>
      <c r="AI364" s="48">
        <f t="shared" si="500"/>
        <v>0.153</v>
      </c>
      <c r="AJ364" s="47">
        <f t="shared" si="501"/>
        <v>15.299999999999999</v>
      </c>
      <c r="AK364" s="46" t="s">
        <v>62</v>
      </c>
      <c r="AL364" s="45"/>
      <c r="AM364" s="44">
        <f t="shared" si="506"/>
        <v>337</v>
      </c>
      <c r="AN364" s="43">
        <f t="shared" si="502"/>
        <v>404.4</v>
      </c>
      <c r="AO364" s="42">
        <f t="shared" si="503"/>
        <v>2020</v>
      </c>
      <c r="AP364" s="41">
        <f t="shared" si="504"/>
        <v>2424</v>
      </c>
      <c r="AQ364" s="108"/>
      <c r="AR364" s="108"/>
      <c r="AS364" s="108"/>
      <c r="AT364" s="66">
        <v>100</v>
      </c>
      <c r="AU364" s="66">
        <v>100</v>
      </c>
      <c r="AV364" s="40">
        <v>2020</v>
      </c>
      <c r="AW364" s="40">
        <f t="shared" si="505"/>
        <v>2220</v>
      </c>
    </row>
    <row r="365" spans="1:49" x14ac:dyDescent="0.3">
      <c r="A365" s="73" t="s">
        <v>1467</v>
      </c>
      <c r="B365" s="72" t="s">
        <v>53</v>
      </c>
      <c r="C365" s="71" t="s">
        <v>61</v>
      </c>
      <c r="D365" s="74">
        <v>1000</v>
      </c>
      <c r="E365" s="74">
        <v>600</v>
      </c>
      <c r="F365" s="70" t="str">
        <f t="shared" si="492"/>
        <v>1000x600x50/65</v>
      </c>
      <c r="G365" s="69" t="s">
        <v>60</v>
      </c>
      <c r="H365" s="68" t="s">
        <v>59</v>
      </c>
      <c r="I365" s="67" t="s">
        <v>1</v>
      </c>
      <c r="J365" s="65" t="str">
        <f t="shared" si="493"/>
        <v>A</v>
      </c>
      <c r="K365" s="64"/>
      <c r="L365" s="64" t="str">
        <f t="shared" si="494"/>
        <v>A</v>
      </c>
      <c r="M365" s="63"/>
      <c r="N365" s="62">
        <v>4</v>
      </c>
      <c r="O365" s="55">
        <v>2.4</v>
      </c>
      <c r="P365" s="54">
        <v>0.13800000000000001</v>
      </c>
      <c r="Q365" s="53">
        <f t="shared" si="495"/>
        <v>13.8</v>
      </c>
      <c r="R365" s="61"/>
      <c r="S365" s="60"/>
      <c r="T365" s="59"/>
      <c r="U365" s="55"/>
      <c r="V365" s="54"/>
      <c r="W365" s="55"/>
      <c r="X365" s="55"/>
      <c r="Y365" s="58"/>
      <c r="Z365" s="57">
        <v>572</v>
      </c>
      <c r="AA365" s="56" t="s">
        <v>3</v>
      </c>
      <c r="AB365" s="55">
        <f t="shared" si="496"/>
        <v>1372.8</v>
      </c>
      <c r="AC365" s="54">
        <f t="shared" si="497"/>
        <v>78.936000000000007</v>
      </c>
      <c r="AD365" s="53">
        <f t="shared" si="498"/>
        <v>7893.6</v>
      </c>
      <c r="AE365" s="52" t="s">
        <v>2</v>
      </c>
      <c r="AF365" s="51">
        <v>1</v>
      </c>
      <c r="AG365" s="50" t="s">
        <v>1</v>
      </c>
      <c r="AH365" s="49">
        <f t="shared" si="499"/>
        <v>2.4</v>
      </c>
      <c r="AI365" s="48">
        <f t="shared" si="500"/>
        <v>0.13800000000000001</v>
      </c>
      <c r="AJ365" s="47">
        <f t="shared" si="501"/>
        <v>13.8</v>
      </c>
      <c r="AK365" s="46" t="s">
        <v>58</v>
      </c>
      <c r="AL365" s="45"/>
      <c r="AM365" s="44">
        <f t="shared" si="506"/>
        <v>370</v>
      </c>
      <c r="AN365" s="43">
        <f t="shared" si="502"/>
        <v>444</v>
      </c>
      <c r="AO365" s="42">
        <f t="shared" si="503"/>
        <v>1480</v>
      </c>
      <c r="AP365" s="41">
        <f t="shared" si="504"/>
        <v>1776</v>
      </c>
      <c r="AQ365" s="108"/>
      <c r="AR365" s="108"/>
      <c r="AS365" s="108"/>
      <c r="AT365" s="66">
        <v>100</v>
      </c>
      <c r="AU365" s="66">
        <v>100</v>
      </c>
      <c r="AV365" s="40">
        <v>1480</v>
      </c>
      <c r="AW365" s="40">
        <f t="shared" si="505"/>
        <v>1620</v>
      </c>
    </row>
    <row r="366" spans="1:49" x14ac:dyDescent="0.3">
      <c r="A366" s="73" t="s">
        <v>1467</v>
      </c>
      <c r="B366" s="72" t="s">
        <v>53</v>
      </c>
      <c r="C366" s="71" t="s">
        <v>57</v>
      </c>
      <c r="D366" s="74">
        <v>1000</v>
      </c>
      <c r="E366" s="74">
        <v>600</v>
      </c>
      <c r="F366" s="70" t="str">
        <f t="shared" si="492"/>
        <v>1000x600x65/80</v>
      </c>
      <c r="G366" s="69" t="s">
        <v>56</v>
      </c>
      <c r="H366" s="68" t="s">
        <v>55</v>
      </c>
      <c r="I366" s="67" t="s">
        <v>1</v>
      </c>
      <c r="J366" s="65" t="str">
        <f t="shared" si="493"/>
        <v>A</v>
      </c>
      <c r="K366" s="64"/>
      <c r="L366" s="64" t="str">
        <f t="shared" si="494"/>
        <v>A</v>
      </c>
      <c r="M366" s="63"/>
      <c r="N366" s="62">
        <v>4</v>
      </c>
      <c r="O366" s="55">
        <v>2.4</v>
      </c>
      <c r="P366" s="54">
        <v>0.17399999999999999</v>
      </c>
      <c r="Q366" s="53">
        <f t="shared" si="495"/>
        <v>17.399999999999999</v>
      </c>
      <c r="R366" s="61"/>
      <c r="S366" s="60"/>
      <c r="T366" s="59"/>
      <c r="U366" s="55"/>
      <c r="V366" s="54"/>
      <c r="W366" s="55"/>
      <c r="X366" s="55"/>
      <c r="Y366" s="58"/>
      <c r="Z366" s="57">
        <v>468</v>
      </c>
      <c r="AA366" s="56" t="s">
        <v>3</v>
      </c>
      <c r="AB366" s="55">
        <f t="shared" si="496"/>
        <v>1123.2</v>
      </c>
      <c r="AC366" s="54">
        <f t="shared" si="497"/>
        <v>81.431999999999988</v>
      </c>
      <c r="AD366" s="53">
        <f t="shared" si="498"/>
        <v>8143.1999999999989</v>
      </c>
      <c r="AE366" s="52" t="s">
        <v>2</v>
      </c>
      <c r="AF366" s="51">
        <v>1</v>
      </c>
      <c r="AG366" s="50" t="s">
        <v>1</v>
      </c>
      <c r="AH366" s="49">
        <f t="shared" si="499"/>
        <v>2.4</v>
      </c>
      <c r="AI366" s="48">
        <f t="shared" si="500"/>
        <v>0.17399999999999999</v>
      </c>
      <c r="AJ366" s="47">
        <f t="shared" si="501"/>
        <v>17.399999999999999</v>
      </c>
      <c r="AK366" s="46" t="s">
        <v>54</v>
      </c>
      <c r="AL366" s="45"/>
      <c r="AM366" s="44">
        <f t="shared" si="506"/>
        <v>485</v>
      </c>
      <c r="AN366" s="43">
        <f t="shared" si="502"/>
        <v>582</v>
      </c>
      <c r="AO366" s="42">
        <f t="shared" si="503"/>
        <v>1940</v>
      </c>
      <c r="AP366" s="41">
        <f t="shared" si="504"/>
        <v>2328</v>
      </c>
      <c r="AQ366" s="108"/>
      <c r="AR366" s="108"/>
      <c r="AS366" s="108"/>
      <c r="AT366" s="66">
        <v>100</v>
      </c>
      <c r="AU366" s="66">
        <v>100</v>
      </c>
      <c r="AV366" s="40">
        <v>1940</v>
      </c>
      <c r="AW366" s="40">
        <f t="shared" si="505"/>
        <v>2140</v>
      </c>
    </row>
    <row r="367" spans="1:49" x14ac:dyDescent="0.3">
      <c r="A367" s="73" t="s">
        <v>1467</v>
      </c>
      <c r="B367" s="72" t="s">
        <v>53</v>
      </c>
      <c r="C367" s="71">
        <v>60</v>
      </c>
      <c r="D367" s="74">
        <v>1000</v>
      </c>
      <c r="E367" s="74">
        <v>600</v>
      </c>
      <c r="F367" s="70" t="str">
        <f t="shared" si="492"/>
        <v>1000x600x60</v>
      </c>
      <c r="G367" s="69" t="s">
        <v>52</v>
      </c>
      <c r="H367" s="68" t="s">
        <v>51</v>
      </c>
      <c r="I367" s="67" t="s">
        <v>1</v>
      </c>
      <c r="J367" s="65" t="str">
        <f t="shared" si="493"/>
        <v>A</v>
      </c>
      <c r="K367" s="64"/>
      <c r="L367" s="64" t="str">
        <f t="shared" si="494"/>
        <v>A</v>
      </c>
      <c r="M367" s="63"/>
      <c r="N367" s="62">
        <v>4</v>
      </c>
      <c r="O367" s="55">
        <v>2.4</v>
      </c>
      <c r="P367" s="54">
        <v>0.14399999999999999</v>
      </c>
      <c r="Q367" s="53">
        <f t="shared" si="495"/>
        <v>14.399999999999999</v>
      </c>
      <c r="R367" s="61"/>
      <c r="S367" s="60"/>
      <c r="T367" s="59"/>
      <c r="U367" s="55"/>
      <c r="V367" s="54"/>
      <c r="W367" s="55"/>
      <c r="X367" s="55"/>
      <c r="Y367" s="58"/>
      <c r="Z367" s="57">
        <v>572</v>
      </c>
      <c r="AA367" s="56" t="s">
        <v>3</v>
      </c>
      <c r="AB367" s="55">
        <f t="shared" si="496"/>
        <v>1372.8</v>
      </c>
      <c r="AC367" s="54">
        <f t="shared" si="497"/>
        <v>82.367999999999995</v>
      </c>
      <c r="AD367" s="53">
        <f t="shared" si="498"/>
        <v>8236.7999999999993</v>
      </c>
      <c r="AE367" s="52" t="s">
        <v>2</v>
      </c>
      <c r="AF367" s="51">
        <v>1</v>
      </c>
      <c r="AG367" s="50" t="s">
        <v>1</v>
      </c>
      <c r="AH367" s="49">
        <f t="shared" si="499"/>
        <v>2.4</v>
      </c>
      <c r="AI367" s="48">
        <f t="shared" si="500"/>
        <v>0.14399999999999999</v>
      </c>
      <c r="AJ367" s="47">
        <f t="shared" si="501"/>
        <v>14.399999999999999</v>
      </c>
      <c r="AK367" s="46" t="s">
        <v>50</v>
      </c>
      <c r="AL367" s="45"/>
      <c r="AM367" s="44">
        <f t="shared" si="506"/>
        <v>365</v>
      </c>
      <c r="AN367" s="43">
        <f t="shared" si="502"/>
        <v>438</v>
      </c>
      <c r="AO367" s="42">
        <f t="shared" si="503"/>
        <v>1460</v>
      </c>
      <c r="AP367" s="41">
        <f t="shared" si="504"/>
        <v>1752</v>
      </c>
      <c r="AQ367" s="108"/>
      <c r="AR367" s="108"/>
      <c r="AS367" s="108"/>
      <c r="AT367" s="66">
        <v>100</v>
      </c>
      <c r="AU367" s="66">
        <v>100</v>
      </c>
      <c r="AV367" s="40">
        <v>1460</v>
      </c>
      <c r="AW367" s="40">
        <f t="shared" si="505"/>
        <v>1600</v>
      </c>
    </row>
    <row r="368" spans="1:49" x14ac:dyDescent="0.3">
      <c r="A368" s="73" t="s">
        <v>1467</v>
      </c>
      <c r="B368" s="70" t="s">
        <v>38</v>
      </c>
      <c r="C368" s="71" t="s">
        <v>49</v>
      </c>
      <c r="D368" s="71">
        <v>1000</v>
      </c>
      <c r="E368" s="71">
        <v>300</v>
      </c>
      <c r="F368" s="70" t="str">
        <f t="shared" si="492"/>
        <v>1000x300x5/25</v>
      </c>
      <c r="G368" s="69" t="s">
        <v>48</v>
      </c>
      <c r="H368" s="68" t="s">
        <v>47</v>
      </c>
      <c r="I368" s="67" t="s">
        <v>1</v>
      </c>
      <c r="J368" s="65" t="str">
        <f t="shared" si="493"/>
        <v>A</v>
      </c>
      <c r="K368" s="64"/>
      <c r="L368" s="64" t="str">
        <f t="shared" si="494"/>
        <v>A</v>
      </c>
      <c r="M368" s="63"/>
      <c r="N368" s="62">
        <v>20</v>
      </c>
      <c r="O368" s="55">
        <v>3</v>
      </c>
      <c r="P368" s="54">
        <v>7.4999999999999997E-2</v>
      </c>
      <c r="Q368" s="53">
        <f t="shared" si="495"/>
        <v>12</v>
      </c>
      <c r="R368" s="61"/>
      <c r="S368" s="60"/>
      <c r="T368" s="59"/>
      <c r="U368" s="55"/>
      <c r="V368" s="54"/>
      <c r="W368" s="55"/>
      <c r="X368" s="55"/>
      <c r="Y368" s="58"/>
      <c r="Z368" s="57">
        <v>1092</v>
      </c>
      <c r="AA368" s="56" t="s">
        <v>3</v>
      </c>
      <c r="AB368" s="55">
        <f t="shared" si="496"/>
        <v>3276</v>
      </c>
      <c r="AC368" s="54">
        <f t="shared" si="497"/>
        <v>81.899999999999991</v>
      </c>
      <c r="AD368" s="53">
        <f t="shared" si="498"/>
        <v>13104</v>
      </c>
      <c r="AE368" s="52" t="s">
        <v>2</v>
      </c>
      <c r="AF368" s="51">
        <v>1</v>
      </c>
      <c r="AG368" s="50" t="s">
        <v>1</v>
      </c>
      <c r="AH368" s="49">
        <f t="shared" si="499"/>
        <v>3</v>
      </c>
      <c r="AI368" s="48">
        <f t="shared" si="500"/>
        <v>7.4999999999999997E-2</v>
      </c>
      <c r="AJ368" s="47">
        <f t="shared" si="501"/>
        <v>12</v>
      </c>
      <c r="AK368" s="46" t="s">
        <v>46</v>
      </c>
      <c r="AL368" s="45"/>
      <c r="AM368" s="44">
        <f t="shared" si="506"/>
        <v>191</v>
      </c>
      <c r="AN368" s="43">
        <f t="shared" si="502"/>
        <v>229.2</v>
      </c>
      <c r="AO368" s="42">
        <f t="shared" si="503"/>
        <v>3820</v>
      </c>
      <c r="AP368" s="41">
        <f t="shared" si="504"/>
        <v>4584</v>
      </c>
      <c r="AQ368" s="108"/>
      <c r="AR368" s="108"/>
      <c r="AS368" s="108"/>
      <c r="AT368" s="66">
        <v>160</v>
      </c>
      <c r="AU368" s="66">
        <v>160</v>
      </c>
      <c r="AV368" s="40">
        <v>3820</v>
      </c>
      <c r="AW368" s="40">
        <f t="shared" si="505"/>
        <v>4200</v>
      </c>
    </row>
    <row r="369" spans="1:49" x14ac:dyDescent="0.3">
      <c r="A369" s="73" t="s">
        <v>1467</v>
      </c>
      <c r="B369" s="72" t="s">
        <v>38</v>
      </c>
      <c r="C369" s="71" t="s">
        <v>45</v>
      </c>
      <c r="D369" s="74">
        <v>1000</v>
      </c>
      <c r="E369" s="74">
        <v>300</v>
      </c>
      <c r="F369" s="70" t="str">
        <f t="shared" si="492"/>
        <v>1000x300x5/25/45</v>
      </c>
      <c r="G369" s="69" t="s">
        <v>44</v>
      </c>
      <c r="H369" s="68" t="s">
        <v>43</v>
      </c>
      <c r="I369" s="67" t="s">
        <v>1</v>
      </c>
      <c r="J369" s="65" t="str">
        <f t="shared" si="493"/>
        <v>A</v>
      </c>
      <c r="K369" s="64"/>
      <c r="L369" s="64" t="str">
        <f t="shared" si="494"/>
        <v>A</v>
      </c>
      <c r="M369" s="63"/>
      <c r="N369" s="62">
        <v>12</v>
      </c>
      <c r="O369" s="55">
        <v>3.6</v>
      </c>
      <c r="P369" s="54">
        <v>0.09</v>
      </c>
      <c r="Q369" s="53">
        <f t="shared" si="495"/>
        <v>14.399999999999999</v>
      </c>
      <c r="R369" s="61"/>
      <c r="S369" s="60"/>
      <c r="T369" s="59"/>
      <c r="U369" s="55"/>
      <c r="V369" s="54"/>
      <c r="W369" s="55"/>
      <c r="X369" s="55"/>
      <c r="Y369" s="58"/>
      <c r="Z369" s="57">
        <v>884</v>
      </c>
      <c r="AA369" s="56" t="s">
        <v>3</v>
      </c>
      <c r="AB369" s="55">
        <f t="shared" si="496"/>
        <v>3182.4</v>
      </c>
      <c r="AC369" s="54">
        <f t="shared" si="497"/>
        <v>79.56</v>
      </c>
      <c r="AD369" s="53">
        <f t="shared" si="498"/>
        <v>12729.599999999999</v>
      </c>
      <c r="AE369" s="52" t="s">
        <v>2</v>
      </c>
      <c r="AF369" s="51">
        <v>1</v>
      </c>
      <c r="AG369" s="50" t="s">
        <v>1</v>
      </c>
      <c r="AH369" s="49">
        <f t="shared" si="499"/>
        <v>3.6</v>
      </c>
      <c r="AI369" s="48">
        <f t="shared" si="500"/>
        <v>0.09</v>
      </c>
      <c r="AJ369" s="47">
        <f t="shared" si="501"/>
        <v>14.399999999999999</v>
      </c>
      <c r="AK369" s="46" t="s">
        <v>42</v>
      </c>
      <c r="AL369" s="45"/>
      <c r="AM369" s="44">
        <f t="shared" si="506"/>
        <v>355</v>
      </c>
      <c r="AN369" s="43">
        <f t="shared" si="502"/>
        <v>426</v>
      </c>
      <c r="AO369" s="42">
        <f t="shared" si="503"/>
        <v>4260</v>
      </c>
      <c r="AP369" s="41">
        <f t="shared" si="504"/>
        <v>5112</v>
      </c>
      <c r="AQ369" s="108"/>
      <c r="AR369" s="108"/>
      <c r="AS369" s="108"/>
      <c r="AT369" s="66">
        <v>160</v>
      </c>
      <c r="AU369" s="66">
        <v>160</v>
      </c>
      <c r="AV369" s="40">
        <v>4260</v>
      </c>
      <c r="AW369" s="40">
        <f t="shared" si="505"/>
        <v>4680</v>
      </c>
    </row>
    <row r="370" spans="1:49" x14ac:dyDescent="0.3">
      <c r="A370" s="73" t="s">
        <v>1467</v>
      </c>
      <c r="B370" s="72" t="s">
        <v>38</v>
      </c>
      <c r="C370" s="71">
        <v>20</v>
      </c>
      <c r="D370" s="74">
        <v>1000</v>
      </c>
      <c r="E370" s="74">
        <v>300</v>
      </c>
      <c r="F370" s="70" t="str">
        <f t="shared" si="492"/>
        <v>1000x300x20</v>
      </c>
      <c r="G370" s="69" t="s">
        <v>41</v>
      </c>
      <c r="H370" s="68" t="s">
        <v>40</v>
      </c>
      <c r="I370" s="67" t="s">
        <v>1</v>
      </c>
      <c r="J370" s="65" t="str">
        <f t="shared" si="493"/>
        <v>A</v>
      </c>
      <c r="K370" s="64"/>
      <c r="L370" s="64" t="str">
        <f t="shared" si="494"/>
        <v>A</v>
      </c>
      <c r="M370" s="63"/>
      <c r="N370" s="62">
        <v>16</v>
      </c>
      <c r="O370" s="55">
        <v>4.8</v>
      </c>
      <c r="P370" s="54">
        <v>9.6000000000000002E-2</v>
      </c>
      <c r="Q370" s="53">
        <f t="shared" si="495"/>
        <v>15.36</v>
      </c>
      <c r="R370" s="61"/>
      <c r="S370" s="60"/>
      <c r="T370" s="59"/>
      <c r="U370" s="55"/>
      <c r="V370" s="54"/>
      <c r="W370" s="55"/>
      <c r="X370" s="55"/>
      <c r="Y370" s="58"/>
      <c r="Z370" s="57">
        <v>832</v>
      </c>
      <c r="AA370" s="56" t="s">
        <v>3</v>
      </c>
      <c r="AB370" s="55">
        <f t="shared" si="496"/>
        <v>3993.6</v>
      </c>
      <c r="AC370" s="54">
        <f t="shared" si="497"/>
        <v>79.872</v>
      </c>
      <c r="AD370" s="53">
        <f t="shared" si="498"/>
        <v>12779.52</v>
      </c>
      <c r="AE370" s="52" t="s">
        <v>2</v>
      </c>
      <c r="AF370" s="51">
        <v>1</v>
      </c>
      <c r="AG370" s="50" t="s">
        <v>1</v>
      </c>
      <c r="AH370" s="49">
        <f t="shared" si="499"/>
        <v>4.8</v>
      </c>
      <c r="AI370" s="48">
        <f t="shared" si="500"/>
        <v>9.6000000000000002E-2</v>
      </c>
      <c r="AJ370" s="47">
        <f t="shared" si="501"/>
        <v>15.36</v>
      </c>
      <c r="AK370" s="46" t="s">
        <v>39</v>
      </c>
      <c r="AL370" s="45"/>
      <c r="AM370" s="44">
        <f t="shared" si="506"/>
        <v>115</v>
      </c>
      <c r="AN370" s="43">
        <f t="shared" si="502"/>
        <v>138</v>
      </c>
      <c r="AO370" s="42">
        <f t="shared" si="503"/>
        <v>1840</v>
      </c>
      <c r="AP370" s="41">
        <f t="shared" si="504"/>
        <v>2208</v>
      </c>
      <c r="AQ370" s="108"/>
      <c r="AR370" s="108"/>
      <c r="AS370" s="108"/>
      <c r="AT370" s="66">
        <v>160</v>
      </c>
      <c r="AU370" s="66">
        <v>160</v>
      </c>
      <c r="AV370" s="40">
        <v>1840</v>
      </c>
      <c r="AW370" s="40">
        <f t="shared" si="505"/>
        <v>2020</v>
      </c>
    </row>
    <row r="371" spans="1:49" x14ac:dyDescent="0.3">
      <c r="A371" s="73" t="s">
        <v>1467</v>
      </c>
      <c r="B371" s="72" t="s">
        <v>38</v>
      </c>
      <c r="C371" s="71">
        <v>40</v>
      </c>
      <c r="D371" s="74">
        <v>1000</v>
      </c>
      <c r="E371" s="74">
        <v>300</v>
      </c>
      <c r="F371" s="70" t="str">
        <f t="shared" si="492"/>
        <v>1000x300x40</v>
      </c>
      <c r="G371" s="69" t="s">
        <v>37</v>
      </c>
      <c r="H371" s="68" t="s">
        <v>36</v>
      </c>
      <c r="I371" s="67" t="s">
        <v>1</v>
      </c>
      <c r="J371" s="65" t="str">
        <f t="shared" si="493"/>
        <v>A</v>
      </c>
      <c r="K371" s="64"/>
      <c r="L371" s="64" t="str">
        <f t="shared" si="494"/>
        <v>A</v>
      </c>
      <c r="M371" s="63"/>
      <c r="N371" s="62">
        <v>8</v>
      </c>
      <c r="O371" s="55">
        <v>2.4</v>
      </c>
      <c r="P371" s="54">
        <v>9.6000000000000002E-2</v>
      </c>
      <c r="Q371" s="53">
        <f t="shared" si="495"/>
        <v>15.36</v>
      </c>
      <c r="R371" s="61"/>
      <c r="S371" s="60"/>
      <c r="T371" s="59"/>
      <c r="U371" s="55"/>
      <c r="V371" s="54"/>
      <c r="W371" s="55"/>
      <c r="X371" s="55"/>
      <c r="Y371" s="58"/>
      <c r="Z371" s="57">
        <v>832</v>
      </c>
      <c r="AA371" s="56" t="s">
        <v>3</v>
      </c>
      <c r="AB371" s="55">
        <f t="shared" si="496"/>
        <v>1996.8</v>
      </c>
      <c r="AC371" s="54">
        <f t="shared" si="497"/>
        <v>79.872</v>
      </c>
      <c r="AD371" s="53">
        <f t="shared" si="498"/>
        <v>12779.52</v>
      </c>
      <c r="AE371" s="52" t="s">
        <v>2</v>
      </c>
      <c r="AF371" s="51">
        <v>1</v>
      </c>
      <c r="AG371" s="50" t="s">
        <v>1</v>
      </c>
      <c r="AH371" s="49">
        <f t="shared" si="499"/>
        <v>2.4</v>
      </c>
      <c r="AI371" s="48">
        <f t="shared" si="500"/>
        <v>9.6000000000000002E-2</v>
      </c>
      <c r="AJ371" s="47">
        <f t="shared" si="501"/>
        <v>15.36</v>
      </c>
      <c r="AK371" s="46" t="s">
        <v>35</v>
      </c>
      <c r="AL371" s="45"/>
      <c r="AM371" s="44">
        <f t="shared" si="506"/>
        <v>243</v>
      </c>
      <c r="AN371" s="43">
        <f t="shared" si="502"/>
        <v>291.60000000000002</v>
      </c>
      <c r="AO371" s="42">
        <f t="shared" si="503"/>
        <v>1940</v>
      </c>
      <c r="AP371" s="41">
        <f t="shared" si="504"/>
        <v>2328</v>
      </c>
      <c r="AQ371" s="108"/>
      <c r="AR371" s="108"/>
      <c r="AS371" s="108"/>
      <c r="AT371" s="66">
        <v>160</v>
      </c>
      <c r="AU371" s="66">
        <v>160</v>
      </c>
      <c r="AV371" s="40">
        <v>1940</v>
      </c>
      <c r="AW371" s="40">
        <f t="shared" si="505"/>
        <v>2140</v>
      </c>
    </row>
    <row r="372" spans="1:49" x14ac:dyDescent="0.3">
      <c r="A372" s="73" t="s">
        <v>1467</v>
      </c>
      <c r="B372" s="70" t="s">
        <v>24</v>
      </c>
      <c r="C372" s="71" t="s">
        <v>20</v>
      </c>
      <c r="D372" s="71">
        <v>1000</v>
      </c>
      <c r="E372" s="71">
        <v>300</v>
      </c>
      <c r="F372" s="70" t="str">
        <f t="shared" si="492"/>
        <v>1000x300x20/40</v>
      </c>
      <c r="G372" s="69" t="s">
        <v>34</v>
      </c>
      <c r="H372" s="68" t="s">
        <v>33</v>
      </c>
      <c r="I372" s="67" t="s">
        <v>1</v>
      </c>
      <c r="J372" s="65" t="str">
        <f t="shared" si="493"/>
        <v>A</v>
      </c>
      <c r="K372" s="64"/>
      <c r="L372" s="64" t="str">
        <f t="shared" si="494"/>
        <v>A</v>
      </c>
      <c r="M372" s="63"/>
      <c r="N372" s="62">
        <v>16</v>
      </c>
      <c r="O372" s="55">
        <v>2.4</v>
      </c>
      <c r="P372" s="54">
        <v>9.6000000000000002E-2</v>
      </c>
      <c r="Q372" s="53">
        <f t="shared" si="495"/>
        <v>9.6</v>
      </c>
      <c r="R372" s="61"/>
      <c r="S372" s="60"/>
      <c r="T372" s="59"/>
      <c r="U372" s="55"/>
      <c r="V372" s="54"/>
      <c r="W372" s="55"/>
      <c r="X372" s="55"/>
      <c r="Y372" s="58"/>
      <c r="Z372" s="57">
        <v>832</v>
      </c>
      <c r="AA372" s="56" t="s">
        <v>3</v>
      </c>
      <c r="AB372" s="55">
        <f t="shared" si="496"/>
        <v>1996.8</v>
      </c>
      <c r="AC372" s="54">
        <f t="shared" si="497"/>
        <v>79.872</v>
      </c>
      <c r="AD372" s="53">
        <f t="shared" si="498"/>
        <v>7987.2</v>
      </c>
      <c r="AE372" s="52" t="s">
        <v>2</v>
      </c>
      <c r="AF372" s="51">
        <v>1</v>
      </c>
      <c r="AG372" s="50" t="s">
        <v>1</v>
      </c>
      <c r="AH372" s="49">
        <f t="shared" si="499"/>
        <v>2.4</v>
      </c>
      <c r="AI372" s="48">
        <f t="shared" si="500"/>
        <v>9.6000000000000002E-2</v>
      </c>
      <c r="AJ372" s="47">
        <f t="shared" si="501"/>
        <v>9.6</v>
      </c>
      <c r="AK372" s="46" t="s">
        <v>32</v>
      </c>
      <c r="AL372" s="45"/>
      <c r="AM372" s="44">
        <f t="shared" si="506"/>
        <v>226</v>
      </c>
      <c r="AN372" s="43">
        <f t="shared" si="502"/>
        <v>271.2</v>
      </c>
      <c r="AO372" s="42">
        <f t="shared" si="503"/>
        <v>3620</v>
      </c>
      <c r="AP372" s="41">
        <f t="shared" si="504"/>
        <v>4344</v>
      </c>
      <c r="AQ372" s="108"/>
      <c r="AR372" s="108"/>
      <c r="AS372" s="108"/>
      <c r="AT372" s="66">
        <v>100</v>
      </c>
      <c r="AU372" s="66">
        <v>100</v>
      </c>
      <c r="AV372" s="40">
        <v>3620</v>
      </c>
      <c r="AW372" s="40">
        <f t="shared" si="505"/>
        <v>3980</v>
      </c>
    </row>
    <row r="373" spans="1:49" x14ac:dyDescent="0.3">
      <c r="A373" s="73" t="s">
        <v>1467</v>
      </c>
      <c r="B373" s="72" t="s">
        <v>24</v>
      </c>
      <c r="C373" s="71" t="s">
        <v>31</v>
      </c>
      <c r="D373" s="74">
        <v>1000</v>
      </c>
      <c r="E373" s="74">
        <v>300</v>
      </c>
      <c r="F373" s="70" t="str">
        <f t="shared" si="492"/>
        <v>1000x300x20/40/60</v>
      </c>
      <c r="G373" s="69" t="s">
        <v>30</v>
      </c>
      <c r="H373" s="68" t="s">
        <v>29</v>
      </c>
      <c r="I373" s="67" t="s">
        <v>1</v>
      </c>
      <c r="J373" s="65" t="str">
        <f t="shared" si="493"/>
        <v>A</v>
      </c>
      <c r="K373" s="64"/>
      <c r="L373" s="64" t="str">
        <f t="shared" si="494"/>
        <v>A</v>
      </c>
      <c r="M373" s="63"/>
      <c r="N373" s="62">
        <v>12</v>
      </c>
      <c r="O373" s="55">
        <v>3.6</v>
      </c>
      <c r="P373" s="54">
        <v>0.14399999999999999</v>
      </c>
      <c r="Q373" s="53">
        <f t="shared" si="495"/>
        <v>14.399999999999999</v>
      </c>
      <c r="R373" s="61"/>
      <c r="S373" s="60"/>
      <c r="T373" s="59"/>
      <c r="U373" s="55"/>
      <c r="V373" s="54"/>
      <c r="W373" s="55"/>
      <c r="X373" s="55"/>
      <c r="Y373" s="58"/>
      <c r="Z373" s="57">
        <v>572</v>
      </c>
      <c r="AA373" s="56" t="s">
        <v>3</v>
      </c>
      <c r="AB373" s="55">
        <f t="shared" si="496"/>
        <v>2059.2000000000003</v>
      </c>
      <c r="AC373" s="54">
        <f t="shared" si="497"/>
        <v>82.367999999999995</v>
      </c>
      <c r="AD373" s="53">
        <f t="shared" si="498"/>
        <v>8236.7999999999993</v>
      </c>
      <c r="AE373" s="52" t="s">
        <v>2</v>
      </c>
      <c r="AF373" s="51">
        <v>1</v>
      </c>
      <c r="AG373" s="50" t="s">
        <v>1</v>
      </c>
      <c r="AH373" s="49">
        <f t="shared" si="499"/>
        <v>3.6</v>
      </c>
      <c r="AI373" s="48">
        <f t="shared" si="500"/>
        <v>0.14399999999999999</v>
      </c>
      <c r="AJ373" s="47">
        <f t="shared" si="501"/>
        <v>14.399999999999999</v>
      </c>
      <c r="AK373" s="46" t="s">
        <v>28</v>
      </c>
      <c r="AL373" s="45"/>
      <c r="AM373" s="44">
        <f t="shared" si="506"/>
        <v>287</v>
      </c>
      <c r="AN373" s="43">
        <f t="shared" si="502"/>
        <v>344.4</v>
      </c>
      <c r="AO373" s="42">
        <f t="shared" si="503"/>
        <v>3440</v>
      </c>
      <c r="AP373" s="41">
        <f t="shared" si="504"/>
        <v>4128</v>
      </c>
      <c r="AQ373" s="108"/>
      <c r="AR373" s="108"/>
      <c r="AS373" s="108"/>
      <c r="AT373" s="66">
        <v>100</v>
      </c>
      <c r="AU373" s="66">
        <v>100</v>
      </c>
      <c r="AV373" s="40">
        <v>3440</v>
      </c>
      <c r="AW373" s="40">
        <f t="shared" si="505"/>
        <v>3780</v>
      </c>
    </row>
    <row r="374" spans="1:49" x14ac:dyDescent="0.3">
      <c r="A374" s="73" t="s">
        <v>1467</v>
      </c>
      <c r="B374" s="72" t="s">
        <v>24</v>
      </c>
      <c r="C374" s="71">
        <v>20</v>
      </c>
      <c r="D374" s="74">
        <v>1000</v>
      </c>
      <c r="E374" s="74">
        <v>300</v>
      </c>
      <c r="F374" s="70" t="str">
        <f t="shared" si="492"/>
        <v>1000x300x20</v>
      </c>
      <c r="G374" s="69" t="s">
        <v>27</v>
      </c>
      <c r="H374" s="68" t="s">
        <v>26</v>
      </c>
      <c r="I374" s="67" t="s">
        <v>1</v>
      </c>
      <c r="J374" s="65" t="str">
        <f t="shared" si="493"/>
        <v>A</v>
      </c>
      <c r="K374" s="64"/>
      <c r="L374" s="64" t="str">
        <f t="shared" si="494"/>
        <v>A</v>
      </c>
      <c r="M374" s="63"/>
      <c r="N374" s="62">
        <v>24</v>
      </c>
      <c r="O374" s="55">
        <v>7.2</v>
      </c>
      <c r="P374" s="54">
        <v>0.14399999999999999</v>
      </c>
      <c r="Q374" s="53">
        <f t="shared" si="495"/>
        <v>14.399999999999999</v>
      </c>
      <c r="R374" s="61"/>
      <c r="S374" s="60"/>
      <c r="T374" s="59"/>
      <c r="U374" s="55"/>
      <c r="V374" s="54"/>
      <c r="W374" s="55"/>
      <c r="X374" s="55"/>
      <c r="Y374" s="58"/>
      <c r="Z374" s="57">
        <v>572</v>
      </c>
      <c r="AA374" s="56" t="s">
        <v>3</v>
      </c>
      <c r="AB374" s="55">
        <f t="shared" si="496"/>
        <v>4118.4000000000005</v>
      </c>
      <c r="AC374" s="54">
        <f t="shared" si="497"/>
        <v>82.367999999999995</v>
      </c>
      <c r="AD374" s="53">
        <f t="shared" si="498"/>
        <v>8236.7999999999993</v>
      </c>
      <c r="AE374" s="52" t="s">
        <v>2</v>
      </c>
      <c r="AF374" s="51">
        <v>1</v>
      </c>
      <c r="AG374" s="50" t="s">
        <v>1</v>
      </c>
      <c r="AH374" s="49">
        <f t="shared" si="499"/>
        <v>7.2</v>
      </c>
      <c r="AI374" s="48">
        <f t="shared" si="500"/>
        <v>0.14399999999999999</v>
      </c>
      <c r="AJ374" s="47">
        <f t="shared" si="501"/>
        <v>14.399999999999999</v>
      </c>
      <c r="AK374" s="46" t="s">
        <v>25</v>
      </c>
      <c r="AL374" s="45"/>
      <c r="AM374" s="44">
        <f t="shared" si="506"/>
        <v>95</v>
      </c>
      <c r="AN374" s="43">
        <f t="shared" si="502"/>
        <v>114</v>
      </c>
      <c r="AO374" s="42">
        <f t="shared" si="503"/>
        <v>2280</v>
      </c>
      <c r="AP374" s="41">
        <f t="shared" si="504"/>
        <v>2736</v>
      </c>
      <c r="AQ374" s="108"/>
      <c r="AR374" s="108"/>
      <c r="AS374" s="108"/>
      <c r="AT374" s="66">
        <v>100</v>
      </c>
      <c r="AU374" s="66">
        <v>100</v>
      </c>
      <c r="AV374" s="40">
        <v>2280</v>
      </c>
      <c r="AW374" s="40">
        <f t="shared" si="505"/>
        <v>2500</v>
      </c>
    </row>
    <row r="375" spans="1:49" x14ac:dyDescent="0.3">
      <c r="A375" s="73" t="s">
        <v>1467</v>
      </c>
      <c r="B375" s="72" t="s">
        <v>24</v>
      </c>
      <c r="C375" s="71">
        <v>40</v>
      </c>
      <c r="D375" s="74">
        <v>1000</v>
      </c>
      <c r="E375" s="74">
        <v>300</v>
      </c>
      <c r="F375" s="70" t="str">
        <f t="shared" si="492"/>
        <v>1000x300x40</v>
      </c>
      <c r="G375" s="69" t="s">
        <v>23</v>
      </c>
      <c r="H375" s="68" t="s">
        <v>22</v>
      </c>
      <c r="I375" s="67" t="s">
        <v>1</v>
      </c>
      <c r="J375" s="65" t="str">
        <f t="shared" si="493"/>
        <v>A</v>
      </c>
      <c r="K375" s="64"/>
      <c r="L375" s="64" t="str">
        <f t="shared" si="494"/>
        <v>A</v>
      </c>
      <c r="M375" s="63"/>
      <c r="N375" s="62">
        <v>12</v>
      </c>
      <c r="O375" s="55">
        <v>3.6</v>
      </c>
      <c r="P375" s="54">
        <v>0.14399999999999999</v>
      </c>
      <c r="Q375" s="53">
        <f t="shared" si="495"/>
        <v>14.399999999999999</v>
      </c>
      <c r="R375" s="61"/>
      <c r="S375" s="60"/>
      <c r="T375" s="59"/>
      <c r="U375" s="55"/>
      <c r="V375" s="54"/>
      <c r="W375" s="55"/>
      <c r="X375" s="55"/>
      <c r="Y375" s="58"/>
      <c r="Z375" s="57">
        <v>572</v>
      </c>
      <c r="AA375" s="56" t="s">
        <v>3</v>
      </c>
      <c r="AB375" s="55">
        <f t="shared" si="496"/>
        <v>2059.2000000000003</v>
      </c>
      <c r="AC375" s="54">
        <f t="shared" si="497"/>
        <v>82.367999999999995</v>
      </c>
      <c r="AD375" s="53">
        <f t="shared" si="498"/>
        <v>8236.7999999999993</v>
      </c>
      <c r="AE375" s="52" t="s">
        <v>2</v>
      </c>
      <c r="AF375" s="51">
        <v>1</v>
      </c>
      <c r="AG375" s="50" t="s">
        <v>1</v>
      </c>
      <c r="AH375" s="49">
        <f t="shared" si="499"/>
        <v>3.6</v>
      </c>
      <c r="AI375" s="48">
        <f t="shared" si="500"/>
        <v>0.14399999999999999</v>
      </c>
      <c r="AJ375" s="47">
        <f t="shared" si="501"/>
        <v>14.399999999999999</v>
      </c>
      <c r="AK375" s="46" t="s">
        <v>21</v>
      </c>
      <c r="AL375" s="45"/>
      <c r="AM375" s="44">
        <f t="shared" si="506"/>
        <v>158</v>
      </c>
      <c r="AN375" s="43">
        <f t="shared" si="502"/>
        <v>189.6</v>
      </c>
      <c r="AO375" s="42">
        <f t="shared" si="503"/>
        <v>1900</v>
      </c>
      <c r="AP375" s="41">
        <f t="shared" si="504"/>
        <v>2280</v>
      </c>
      <c r="AQ375" s="108"/>
      <c r="AR375" s="108"/>
      <c r="AS375" s="108"/>
      <c r="AT375" s="66">
        <v>100</v>
      </c>
      <c r="AU375" s="66">
        <v>100</v>
      </c>
      <c r="AV375" s="40">
        <v>1900</v>
      </c>
      <c r="AW375" s="40">
        <f t="shared" si="505"/>
        <v>2100</v>
      </c>
    </row>
    <row r="376" spans="1:49" x14ac:dyDescent="0.3">
      <c r="A376" s="73" t="s">
        <v>1467</v>
      </c>
      <c r="B376" s="70" t="s">
        <v>13</v>
      </c>
      <c r="C376" s="71" t="s">
        <v>20</v>
      </c>
      <c r="D376" s="71">
        <v>1000</v>
      </c>
      <c r="E376" s="71">
        <v>600</v>
      </c>
      <c r="F376" s="70" t="str">
        <f t="shared" si="492"/>
        <v>1000x600x20/40</v>
      </c>
      <c r="G376" s="69" t="s">
        <v>19</v>
      </c>
      <c r="H376" s="68" t="s">
        <v>1245</v>
      </c>
      <c r="I376" s="67" t="s">
        <v>1</v>
      </c>
      <c r="J376" s="65" t="str">
        <f t="shared" si="493"/>
        <v>A</v>
      </c>
      <c r="K376" s="64"/>
      <c r="L376" s="64" t="str">
        <f t="shared" si="494"/>
        <v>A</v>
      </c>
      <c r="M376" s="63"/>
      <c r="N376" s="62">
        <v>8</v>
      </c>
      <c r="O376" s="55">
        <v>4.8</v>
      </c>
      <c r="P376" s="54">
        <v>0.14399999999999999</v>
      </c>
      <c r="Q376" s="53">
        <f t="shared" si="495"/>
        <v>14.399999999999999</v>
      </c>
      <c r="R376" s="61"/>
      <c r="S376" s="60"/>
      <c r="T376" s="59"/>
      <c r="U376" s="55"/>
      <c r="V376" s="54"/>
      <c r="W376" s="55"/>
      <c r="X376" s="55"/>
      <c r="Y376" s="58"/>
      <c r="Z376" s="57">
        <v>572</v>
      </c>
      <c r="AA376" s="56" t="s">
        <v>3</v>
      </c>
      <c r="AB376" s="55">
        <f t="shared" si="496"/>
        <v>2745.6</v>
      </c>
      <c r="AC376" s="54">
        <f t="shared" si="497"/>
        <v>82.367999999999995</v>
      </c>
      <c r="AD376" s="53">
        <f t="shared" si="498"/>
        <v>8236.7999999999993</v>
      </c>
      <c r="AE376" s="52" t="s">
        <v>2</v>
      </c>
      <c r="AF376" s="51">
        <v>1</v>
      </c>
      <c r="AG376" s="50" t="s">
        <v>1</v>
      </c>
      <c r="AH376" s="49">
        <f t="shared" si="499"/>
        <v>4.8</v>
      </c>
      <c r="AI376" s="48">
        <f t="shared" si="500"/>
        <v>0.14399999999999999</v>
      </c>
      <c r="AJ376" s="47">
        <f t="shared" si="501"/>
        <v>14.399999999999999</v>
      </c>
      <c r="AK376" s="46" t="s">
        <v>18</v>
      </c>
      <c r="AL376" s="45"/>
      <c r="AM376" s="44">
        <f t="shared" si="506"/>
        <v>288</v>
      </c>
      <c r="AN376" s="43">
        <f t="shared" si="502"/>
        <v>345.6</v>
      </c>
      <c r="AO376" s="42">
        <f t="shared" si="503"/>
        <v>2300</v>
      </c>
      <c r="AP376" s="41">
        <f t="shared" si="504"/>
        <v>2760</v>
      </c>
      <c r="AQ376" s="108"/>
      <c r="AR376" s="108"/>
      <c r="AS376" s="108"/>
      <c r="AT376" s="66">
        <v>100</v>
      </c>
      <c r="AU376" s="66">
        <v>100</v>
      </c>
      <c r="AV376" s="40">
        <v>2300</v>
      </c>
      <c r="AW376" s="40">
        <f t="shared" si="505"/>
        <v>2540</v>
      </c>
    </row>
    <row r="377" spans="1:49" x14ac:dyDescent="0.3">
      <c r="A377" s="73" t="s">
        <v>1467</v>
      </c>
      <c r="B377" s="72" t="s">
        <v>13</v>
      </c>
      <c r="C377" s="71" t="s">
        <v>17</v>
      </c>
      <c r="D377" s="74">
        <v>1000</v>
      </c>
      <c r="E377" s="74">
        <v>600</v>
      </c>
      <c r="F377" s="70" t="str">
        <f t="shared" si="492"/>
        <v>1000x600x40/60</v>
      </c>
      <c r="G377" s="69" t="s">
        <v>16</v>
      </c>
      <c r="H377" s="68" t="s">
        <v>15</v>
      </c>
      <c r="I377" s="67" t="s">
        <v>1</v>
      </c>
      <c r="J377" s="65" t="str">
        <f t="shared" si="493"/>
        <v>A</v>
      </c>
      <c r="K377" s="64"/>
      <c r="L377" s="64" t="str">
        <f t="shared" si="494"/>
        <v>A</v>
      </c>
      <c r="M377" s="63"/>
      <c r="N377" s="62">
        <v>4</v>
      </c>
      <c r="O377" s="55">
        <v>2.4</v>
      </c>
      <c r="P377" s="54">
        <v>0.12</v>
      </c>
      <c r="Q377" s="53">
        <f t="shared" si="495"/>
        <v>12</v>
      </c>
      <c r="R377" s="61"/>
      <c r="S377" s="60"/>
      <c r="T377" s="59"/>
      <c r="U377" s="55"/>
      <c r="V377" s="54"/>
      <c r="W377" s="55"/>
      <c r="X377" s="55"/>
      <c r="Y377" s="58"/>
      <c r="Z377" s="57">
        <v>676</v>
      </c>
      <c r="AA377" s="56" t="s">
        <v>3</v>
      </c>
      <c r="AB377" s="55">
        <f t="shared" si="496"/>
        <v>1622.3999999999999</v>
      </c>
      <c r="AC377" s="54">
        <f t="shared" si="497"/>
        <v>81.11999999999999</v>
      </c>
      <c r="AD377" s="53">
        <f t="shared" si="498"/>
        <v>8112</v>
      </c>
      <c r="AE377" s="52" t="s">
        <v>2</v>
      </c>
      <c r="AF377" s="51">
        <v>1</v>
      </c>
      <c r="AG377" s="50" t="s">
        <v>1</v>
      </c>
      <c r="AH377" s="49">
        <f t="shared" si="499"/>
        <v>2.4</v>
      </c>
      <c r="AI377" s="48">
        <f t="shared" si="500"/>
        <v>0.12</v>
      </c>
      <c r="AJ377" s="47">
        <f t="shared" si="501"/>
        <v>12</v>
      </c>
      <c r="AK377" s="46" t="s">
        <v>14</v>
      </c>
      <c r="AL377" s="45"/>
      <c r="AM377" s="44">
        <f t="shared" si="506"/>
        <v>630</v>
      </c>
      <c r="AN377" s="43">
        <f t="shared" si="502"/>
        <v>756</v>
      </c>
      <c r="AO377" s="42">
        <f t="shared" si="503"/>
        <v>2520</v>
      </c>
      <c r="AP377" s="41">
        <f t="shared" si="504"/>
        <v>3024</v>
      </c>
      <c r="AQ377" s="108"/>
      <c r="AR377" s="108"/>
      <c r="AS377" s="108"/>
      <c r="AT377" s="66">
        <v>100</v>
      </c>
      <c r="AU377" s="66">
        <v>100</v>
      </c>
      <c r="AV377" s="40">
        <v>2520</v>
      </c>
      <c r="AW377" s="40">
        <f t="shared" si="505"/>
        <v>2780</v>
      </c>
    </row>
    <row r="378" spans="1:49" x14ac:dyDescent="0.3">
      <c r="A378" s="73" t="s">
        <v>1467</v>
      </c>
      <c r="B378" s="72" t="s">
        <v>13</v>
      </c>
      <c r="C378" s="71">
        <v>40</v>
      </c>
      <c r="D378" s="74">
        <v>1000</v>
      </c>
      <c r="E378" s="74">
        <v>600</v>
      </c>
      <c r="F378" s="70" t="str">
        <f t="shared" si="492"/>
        <v>1000x600x40</v>
      </c>
      <c r="G378" s="69" t="s">
        <v>12</v>
      </c>
      <c r="H378" s="68" t="s">
        <v>11</v>
      </c>
      <c r="I378" s="67" t="s">
        <v>1</v>
      </c>
      <c r="J378" s="65" t="str">
        <f t="shared" si="493"/>
        <v>A</v>
      </c>
      <c r="K378" s="64"/>
      <c r="L378" s="64" t="str">
        <f t="shared" si="494"/>
        <v>A</v>
      </c>
      <c r="M378" s="63"/>
      <c r="N378" s="62">
        <v>6</v>
      </c>
      <c r="O378" s="55">
        <v>3.6</v>
      </c>
      <c r="P378" s="54">
        <v>0.14399999999999999</v>
      </c>
      <c r="Q378" s="53">
        <f t="shared" si="495"/>
        <v>14.399999999999999</v>
      </c>
      <c r="R378" s="61"/>
      <c r="S378" s="60"/>
      <c r="T378" s="59"/>
      <c r="U378" s="55"/>
      <c r="V378" s="54"/>
      <c r="W378" s="55"/>
      <c r="X378" s="55"/>
      <c r="Y378" s="58"/>
      <c r="Z378" s="57">
        <v>572</v>
      </c>
      <c r="AA378" s="56" t="s">
        <v>3</v>
      </c>
      <c r="AB378" s="55">
        <f t="shared" si="496"/>
        <v>2059.2000000000003</v>
      </c>
      <c r="AC378" s="54">
        <f t="shared" si="497"/>
        <v>82.367999999999995</v>
      </c>
      <c r="AD378" s="53">
        <f t="shared" si="498"/>
        <v>8236.7999999999993</v>
      </c>
      <c r="AE378" s="52" t="s">
        <v>2</v>
      </c>
      <c r="AF378" s="51">
        <v>1</v>
      </c>
      <c r="AG378" s="50" t="s">
        <v>1</v>
      </c>
      <c r="AH378" s="49">
        <f t="shared" si="499"/>
        <v>3.6</v>
      </c>
      <c r="AI378" s="48">
        <f t="shared" si="500"/>
        <v>0.14399999999999999</v>
      </c>
      <c r="AJ378" s="47">
        <f t="shared" si="501"/>
        <v>14.399999999999999</v>
      </c>
      <c r="AK378" s="46" t="s">
        <v>10</v>
      </c>
      <c r="AL378" s="45"/>
      <c r="AM378" s="44">
        <f t="shared" si="506"/>
        <v>267</v>
      </c>
      <c r="AN378" s="43">
        <f t="shared" si="502"/>
        <v>320.39999999999998</v>
      </c>
      <c r="AO378" s="42">
        <f t="shared" si="503"/>
        <v>1600</v>
      </c>
      <c r="AP378" s="41">
        <f t="shared" si="504"/>
        <v>1920</v>
      </c>
      <c r="AQ378" s="108"/>
      <c r="AR378" s="108"/>
      <c r="AS378" s="108"/>
      <c r="AT378" s="66">
        <v>100</v>
      </c>
      <c r="AU378" s="66">
        <v>100</v>
      </c>
      <c r="AV378" s="40">
        <v>1600</v>
      </c>
      <c r="AW378" s="40">
        <f t="shared" si="505"/>
        <v>1760</v>
      </c>
    </row>
    <row r="379" spans="1:49" ht="15" thickBot="1" x14ac:dyDescent="0.35">
      <c r="A379" s="39" t="s">
        <v>1467</v>
      </c>
      <c r="B379" s="35" t="s">
        <v>6</v>
      </c>
      <c r="C379" s="37" t="s">
        <v>9</v>
      </c>
      <c r="D379" s="37">
        <v>1000</v>
      </c>
      <c r="E379" s="37" t="s">
        <v>5</v>
      </c>
      <c r="F379" s="35" t="str">
        <f t="shared" si="492"/>
        <v>1000x..x100/100</v>
      </c>
      <c r="G379" s="407" t="s">
        <v>8</v>
      </c>
      <c r="H379" s="34" t="s">
        <v>1242</v>
      </c>
      <c r="I379" s="33" t="s">
        <v>1</v>
      </c>
      <c r="J379" s="31" t="str">
        <f t="shared" si="493"/>
        <v>A</v>
      </c>
      <c r="K379" s="30"/>
      <c r="L379" s="30" t="str">
        <f t="shared" si="494"/>
        <v>A</v>
      </c>
      <c r="M379" s="29"/>
      <c r="N379" s="28">
        <v>24</v>
      </c>
      <c r="O379" s="23">
        <v>2.4</v>
      </c>
      <c r="P379" s="22">
        <v>0.12</v>
      </c>
      <c r="Q379" s="21">
        <f t="shared" si="495"/>
        <v>19.2</v>
      </c>
      <c r="R379" s="408"/>
      <c r="S379" s="409"/>
      <c r="T379" s="27"/>
      <c r="U379" s="23"/>
      <c r="V379" s="22"/>
      <c r="W379" s="23"/>
      <c r="X379" s="23"/>
      <c r="Y379" s="26"/>
      <c r="Z379" s="25">
        <v>676</v>
      </c>
      <c r="AA379" s="24" t="s">
        <v>3</v>
      </c>
      <c r="AB379" s="23">
        <f t="shared" si="496"/>
        <v>1622.3999999999999</v>
      </c>
      <c r="AC379" s="22">
        <f t="shared" si="497"/>
        <v>81.11999999999999</v>
      </c>
      <c r="AD379" s="21">
        <f t="shared" si="498"/>
        <v>12979.199999999999</v>
      </c>
      <c r="AE379" s="20" t="s">
        <v>2</v>
      </c>
      <c r="AF379" s="19">
        <v>1</v>
      </c>
      <c r="AG379" s="18" t="s">
        <v>1</v>
      </c>
      <c r="AH379" s="17">
        <f t="shared" si="499"/>
        <v>2.4</v>
      </c>
      <c r="AI379" s="16">
        <f t="shared" si="500"/>
        <v>0.12</v>
      </c>
      <c r="AJ379" s="15">
        <f t="shared" si="501"/>
        <v>19.2</v>
      </c>
      <c r="AK379" s="14" t="s">
        <v>7</v>
      </c>
      <c r="AL379" s="13"/>
      <c r="AM379" s="12">
        <f t="shared" si="506"/>
        <v>200</v>
      </c>
      <c r="AN379" s="11">
        <f t="shared" si="502"/>
        <v>240</v>
      </c>
      <c r="AO379" s="10">
        <f t="shared" si="503"/>
        <v>4800</v>
      </c>
      <c r="AP379" s="9">
        <f t="shared" si="504"/>
        <v>5760</v>
      </c>
      <c r="AQ379" s="108"/>
      <c r="AR379" s="108"/>
      <c r="AS379" s="108"/>
      <c r="AT379" s="32">
        <v>160</v>
      </c>
      <c r="AU379" s="32">
        <v>160</v>
      </c>
      <c r="AV379" s="8">
        <v>4800</v>
      </c>
      <c r="AW379" s="8">
        <f t="shared" si="505"/>
        <v>5280</v>
      </c>
    </row>
    <row r="380" spans="1:49" x14ac:dyDescent="0.3">
      <c r="AQ380" s="108"/>
      <c r="AR380" s="108"/>
      <c r="AV380" s="2"/>
      <c r="AW380" s="2"/>
    </row>
    <row r="381" spans="1:49" x14ac:dyDescent="0.3">
      <c r="AQ381" s="108"/>
      <c r="AR381" s="108"/>
    </row>
    <row r="382" spans="1:49" x14ac:dyDescent="0.3">
      <c r="AQ382" s="108"/>
      <c r="AR382" s="108"/>
      <c r="AV382" s="410"/>
      <c r="AW382" s="410"/>
    </row>
    <row r="389" spans="7:11" ht="15.6" x14ac:dyDescent="0.3">
      <c r="G389" s="422"/>
      <c r="H389" s="423"/>
      <c r="I389" s="423"/>
      <c r="J389" s="423"/>
      <c r="K389" s="423"/>
    </row>
    <row r="390" spans="7:11" ht="15.6" x14ac:dyDescent="0.3">
      <c r="G390" s="422"/>
      <c r="H390" s="423"/>
      <c r="I390" s="423"/>
      <c r="J390" s="423"/>
      <c r="K390" s="423"/>
    </row>
    <row r="391" spans="7:11" ht="15.6" x14ac:dyDescent="0.3">
      <c r="G391" s="422"/>
      <c r="H391" s="423"/>
      <c r="I391" s="423"/>
      <c r="J391" s="423"/>
      <c r="K391" s="423"/>
    </row>
    <row r="392" spans="7:11" ht="15.6" x14ac:dyDescent="0.3">
      <c r="G392" s="422"/>
      <c r="H392" s="423"/>
      <c r="I392" s="423"/>
      <c r="J392" s="423"/>
      <c r="K392" s="423"/>
    </row>
    <row r="393" spans="7:11" ht="15.6" x14ac:dyDescent="0.3">
      <c r="G393" s="422"/>
      <c r="H393" s="423"/>
      <c r="I393" s="423"/>
      <c r="J393" s="423"/>
      <c r="K393" s="423"/>
    </row>
    <row r="394" spans="7:11" x14ac:dyDescent="0.3">
      <c r="G394" s="424"/>
      <c r="H394"/>
      <c r="I394"/>
      <c r="J394"/>
      <c r="K394"/>
    </row>
  </sheetData>
  <sheetProtection algorithmName="SHA-512" hashValue="jEsvjK+X4oio8L7ZkMfXBKbZ0rR6OHBU2YOk2B9GGCkRupI8+aYy9oQZ9Fc8O0KBy9yMw5XaAFYMpQ0aJNdU2A==" saltValue="GOzgNLcMwwXfMeohAlRzjQ==" spinCount="100000" sheet="1" objects="1" scenarios="1"/>
  <autoFilter ref="A18:AP353"/>
  <mergeCells count="15">
    <mergeCell ref="A4:AP4"/>
    <mergeCell ref="A2:AP2"/>
    <mergeCell ref="A1:AP1"/>
    <mergeCell ref="J356:M356"/>
    <mergeCell ref="N356:Q356"/>
    <mergeCell ref="R356:Y356"/>
    <mergeCell ref="Z356:AD356"/>
    <mergeCell ref="AM356:AP356"/>
    <mergeCell ref="AM17:AP17"/>
    <mergeCell ref="J17:M17"/>
    <mergeCell ref="N17:Q17"/>
    <mergeCell ref="R17:Y17"/>
    <mergeCell ref="Z17:AD17"/>
    <mergeCell ref="AE17:AJ17"/>
    <mergeCell ref="AE356:AJ356"/>
  </mergeCells>
  <phoneticPr fontId="32" type="noConversion"/>
  <pageMargins left="0.25" right="0.25" top="0.75" bottom="0.75" header="0.3" footer="0.3"/>
  <pageSetup paperSize="9" scale="39" fitToHeight="0" orientation="landscape" r:id="rId1"/>
  <rowBreaks count="4" manualBreakCount="4">
    <brk id="74" max="16383" man="1"/>
    <brk id="160" max="41" man="1"/>
    <brk id="240" max="41" man="1"/>
    <brk id="324" max="41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2"/>
  <sheetViews>
    <sheetView view="pageBreakPreview" zoomScale="70" zoomScaleNormal="70" zoomScaleSheetLayoutView="70" workbookViewId="0">
      <selection activeCell="C11" sqref="C11"/>
    </sheetView>
  </sheetViews>
  <sheetFormatPr defaultColWidth="9.109375" defaultRowHeight="14.4" outlineLevelCol="1" x14ac:dyDescent="0.3"/>
  <cols>
    <col min="1" max="1" width="67.33203125" style="1" customWidth="1"/>
    <col min="2" max="2" width="77.6640625" style="1" customWidth="1"/>
    <col min="3" max="3" width="12.33203125" style="1" customWidth="1"/>
    <col min="4" max="4" width="66.33203125" style="1" customWidth="1"/>
    <col min="5" max="5" width="14.44140625" style="7" customWidth="1"/>
    <col min="6" max="6" width="10.33203125" style="6" customWidth="1"/>
    <col min="7" max="7" width="8.5546875" style="4" customWidth="1"/>
    <col min="8" max="8" width="8.44140625" style="4" customWidth="1"/>
    <col min="9" max="9" width="10.88671875" style="4" customWidth="1"/>
    <col min="10" max="10" width="11.33203125" style="4" customWidth="1" outlineLevel="1"/>
    <col min="11" max="18" width="15.88671875" style="2" customWidth="1"/>
    <col min="19" max="20" width="9.109375" style="1"/>
    <col min="21" max="22" width="14.33203125" style="1" hidden="1" customWidth="1"/>
    <col min="23" max="16384" width="9.109375" style="1"/>
  </cols>
  <sheetData>
    <row r="1" spans="1:18" ht="23.4" x14ac:dyDescent="0.45">
      <c r="A1" s="476" t="s">
        <v>1199</v>
      </c>
      <c r="B1" s="476"/>
      <c r="C1" s="476"/>
      <c r="D1" s="476"/>
      <c r="E1" s="476"/>
      <c r="F1" s="498"/>
      <c r="G1" s="476"/>
      <c r="H1" s="476"/>
      <c r="I1" s="476"/>
      <c r="J1" s="476"/>
      <c r="K1" s="476"/>
      <c r="L1" s="476"/>
      <c r="M1" s="476"/>
      <c r="N1" s="476"/>
      <c r="O1" s="453"/>
      <c r="P1" s="453"/>
      <c r="Q1" s="453"/>
      <c r="R1" s="453"/>
    </row>
    <row r="2" spans="1:18" ht="23.4" x14ac:dyDescent="0.45">
      <c r="A2" s="476" t="s">
        <v>909</v>
      </c>
      <c r="B2" s="476"/>
      <c r="C2" s="476"/>
      <c r="D2" s="476"/>
      <c r="E2" s="476"/>
      <c r="F2" s="498"/>
      <c r="G2" s="476"/>
      <c r="H2" s="476"/>
      <c r="I2" s="476"/>
      <c r="J2" s="476"/>
      <c r="K2" s="476"/>
      <c r="L2" s="476"/>
      <c r="M2" s="476"/>
      <c r="N2" s="476"/>
      <c r="O2" s="453"/>
      <c r="P2" s="453"/>
      <c r="Q2" s="453"/>
      <c r="R2" s="453"/>
    </row>
    <row r="3" spans="1:18" x14ac:dyDescent="0.3">
      <c r="A3" s="141"/>
      <c r="B3" s="141"/>
      <c r="C3" s="141"/>
      <c r="D3" s="141"/>
      <c r="E3" s="141"/>
      <c r="F3" s="146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ht="18" x14ac:dyDescent="0.3">
      <c r="A4" s="475" t="str">
        <f>Оглавление!A4</f>
        <v xml:space="preserve"> от 1 сентября 2021 года</v>
      </c>
      <c r="B4" s="475"/>
      <c r="C4" s="475"/>
      <c r="D4" s="475"/>
      <c r="E4" s="475"/>
      <c r="F4" s="501"/>
      <c r="G4" s="475"/>
      <c r="H4" s="475"/>
      <c r="I4" s="475"/>
      <c r="J4" s="475"/>
      <c r="K4" s="475"/>
      <c r="L4" s="475"/>
      <c r="M4" s="475"/>
      <c r="N4" s="475"/>
      <c r="O4" s="452"/>
      <c r="P4" s="452"/>
      <c r="Q4" s="452"/>
      <c r="R4" s="452"/>
    </row>
    <row r="5" spans="1:18" x14ac:dyDescent="0.3">
      <c r="A5" s="141"/>
      <c r="B5" s="141"/>
      <c r="C5" s="141"/>
      <c r="D5" s="141"/>
      <c r="E5" s="141"/>
      <c r="F5" s="146"/>
      <c r="G5" s="143"/>
      <c r="H5" s="143"/>
      <c r="I5" s="143"/>
      <c r="J5" s="143"/>
      <c r="K5" s="141"/>
      <c r="L5" s="141"/>
      <c r="M5" s="141"/>
      <c r="N5" s="141"/>
      <c r="O5" s="141"/>
      <c r="P5" s="141"/>
      <c r="Q5" s="141"/>
      <c r="R5" s="141"/>
    </row>
    <row r="6" spans="1:18" x14ac:dyDescent="0.3">
      <c r="A6" s="141"/>
      <c r="B6" s="141"/>
      <c r="C6" s="141"/>
      <c r="D6" s="141"/>
      <c r="E6" s="141"/>
      <c r="F6" s="146"/>
      <c r="G6" s="143"/>
      <c r="H6" s="143"/>
      <c r="I6" s="143"/>
      <c r="J6" s="143"/>
      <c r="K6" s="141"/>
      <c r="L6" s="141"/>
      <c r="M6" s="141"/>
      <c r="N6" s="141"/>
      <c r="O6" s="141"/>
      <c r="P6" s="141"/>
      <c r="Q6" s="141"/>
      <c r="R6" s="141"/>
    </row>
    <row r="7" spans="1:18" x14ac:dyDescent="0.3">
      <c r="A7" s="140" t="s">
        <v>908</v>
      </c>
      <c r="B7" s="145"/>
      <c r="C7" s="145"/>
      <c r="D7" s="147"/>
      <c r="E7" s="147"/>
      <c r="F7" s="146"/>
      <c r="G7" s="143"/>
      <c r="H7" s="143"/>
      <c r="I7" s="143"/>
      <c r="J7" s="143"/>
      <c r="K7" s="141"/>
      <c r="L7" s="141"/>
      <c r="M7" s="141"/>
      <c r="N7" s="141"/>
      <c r="O7" s="141"/>
      <c r="P7" s="141"/>
      <c r="Q7" s="141"/>
      <c r="R7" s="141"/>
    </row>
    <row r="8" spans="1:18" ht="15" thickBot="1" x14ac:dyDescent="0.35">
      <c r="A8" s="147" t="s">
        <v>907</v>
      </c>
      <c r="B8" s="145"/>
      <c r="C8" s="145"/>
      <c r="D8" s="147"/>
      <c r="E8" s="147"/>
      <c r="F8" s="146"/>
      <c r="G8" s="143"/>
      <c r="H8" s="143"/>
      <c r="I8" s="143"/>
      <c r="J8" s="143"/>
      <c r="K8" s="141"/>
      <c r="L8" s="141"/>
      <c r="M8" s="141"/>
      <c r="N8" s="141"/>
      <c r="O8" s="141"/>
      <c r="P8" s="141"/>
      <c r="Q8" s="141"/>
      <c r="R8" s="141"/>
    </row>
    <row r="9" spans="1:18" ht="15" thickBot="1" x14ac:dyDescent="0.35">
      <c r="A9" s="147" t="s">
        <v>905</v>
      </c>
      <c r="B9" s="145"/>
      <c r="C9" s="145"/>
      <c r="D9" s="147"/>
      <c r="E9" s="147"/>
      <c r="F9" s="146"/>
      <c r="G9" s="143"/>
      <c r="H9" s="143"/>
      <c r="I9" s="143"/>
      <c r="J9" s="143"/>
      <c r="K9" s="141"/>
      <c r="L9" s="141"/>
      <c r="M9" s="141"/>
      <c r="N9" s="198" t="s">
        <v>906</v>
      </c>
      <c r="O9" s="456"/>
      <c r="P9" s="456"/>
      <c r="Q9" s="456"/>
      <c r="R9" s="456"/>
    </row>
    <row r="10" spans="1:18" x14ac:dyDescent="0.3">
      <c r="A10" s="147" t="s">
        <v>1346</v>
      </c>
      <c r="B10" s="145"/>
      <c r="C10" s="145"/>
      <c r="D10" s="147"/>
      <c r="E10" s="147"/>
      <c r="F10" s="146"/>
      <c r="G10" s="143"/>
      <c r="H10" s="143"/>
      <c r="I10" s="143"/>
      <c r="J10" s="143"/>
      <c r="K10" s="141"/>
      <c r="L10" s="141"/>
      <c r="M10" s="195" t="s">
        <v>1472</v>
      </c>
      <c r="N10" s="197">
        <v>0</v>
      </c>
      <c r="O10" s="457"/>
      <c r="P10" s="457"/>
      <c r="Q10" s="457"/>
      <c r="R10" s="457"/>
    </row>
    <row r="11" spans="1:18" x14ac:dyDescent="0.3">
      <c r="A11" s="147" t="s">
        <v>1372</v>
      </c>
      <c r="B11" s="145"/>
      <c r="C11" s="145"/>
      <c r="D11" s="147"/>
      <c r="E11" s="147"/>
      <c r="F11" s="146"/>
      <c r="G11" s="143"/>
      <c r="H11" s="143"/>
      <c r="I11" s="143"/>
      <c r="J11" s="143"/>
      <c r="K11" s="141"/>
      <c r="L11" s="141"/>
      <c r="M11" s="195" t="s">
        <v>1039</v>
      </c>
      <c r="N11" s="196">
        <v>0</v>
      </c>
      <c r="O11" s="457"/>
      <c r="P11" s="457"/>
      <c r="Q11" s="457"/>
      <c r="R11" s="457"/>
    </row>
    <row r="12" spans="1:18" x14ac:dyDescent="0.3">
      <c r="A12" s="147" t="s">
        <v>1370</v>
      </c>
      <c r="B12" s="145"/>
      <c r="C12" s="145"/>
      <c r="D12" s="147"/>
      <c r="E12" s="147"/>
      <c r="F12" s="146"/>
      <c r="G12" s="143"/>
      <c r="H12" s="143"/>
      <c r="I12" s="143"/>
      <c r="J12" s="143"/>
      <c r="K12" s="141"/>
      <c r="L12" s="141"/>
      <c r="M12" s="195" t="s">
        <v>1470</v>
      </c>
      <c r="N12" s="196">
        <v>0</v>
      </c>
      <c r="O12" s="457"/>
      <c r="P12" s="457"/>
      <c r="Q12" s="457"/>
      <c r="R12" s="457"/>
    </row>
    <row r="13" spans="1:18" ht="15" thickBot="1" x14ac:dyDescent="0.35">
      <c r="A13" s="147" t="s">
        <v>1369</v>
      </c>
      <c r="B13" s="145"/>
      <c r="C13" s="145"/>
      <c r="D13" s="147"/>
      <c r="E13" s="147"/>
      <c r="F13" s="146"/>
      <c r="G13" s="143"/>
      <c r="H13" s="143"/>
      <c r="I13" s="143"/>
      <c r="J13" s="143"/>
      <c r="K13" s="141"/>
      <c r="L13" s="141"/>
      <c r="M13" s="195" t="s">
        <v>1471</v>
      </c>
      <c r="N13" s="194">
        <v>0</v>
      </c>
      <c r="O13" s="457"/>
      <c r="P13" s="457"/>
      <c r="Q13" s="457"/>
      <c r="R13" s="457"/>
    </row>
    <row r="14" spans="1:18" x14ac:dyDescent="0.3">
      <c r="A14" s="147" t="s">
        <v>1371</v>
      </c>
      <c r="B14" s="145"/>
      <c r="C14" s="145"/>
      <c r="D14" s="145"/>
      <c r="E14" s="147"/>
      <c r="F14" s="146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</row>
    <row r="15" spans="1:18" ht="15" thickBot="1" x14ac:dyDescent="0.35">
      <c r="A15" s="147" t="s">
        <v>1345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</row>
    <row r="16" spans="1:18" s="108" customFormat="1" ht="15" thickBot="1" x14ac:dyDescent="0.35">
      <c r="A16" s="138"/>
      <c r="B16" s="138"/>
      <c r="C16" s="138"/>
      <c r="D16" s="138"/>
      <c r="E16" s="140"/>
      <c r="F16" s="499" t="s">
        <v>1198</v>
      </c>
      <c r="G16" s="500"/>
      <c r="H16" s="499" t="s">
        <v>1344</v>
      </c>
      <c r="I16" s="500"/>
      <c r="J16" s="216" t="s">
        <v>1197</v>
      </c>
      <c r="K16" s="489" t="e">
        <f>#REF!</f>
        <v>#REF!</v>
      </c>
      <c r="L16" s="490"/>
      <c r="M16" s="490"/>
      <c r="N16" s="491"/>
      <c r="O16" s="458"/>
      <c r="P16" s="458"/>
      <c r="Q16" s="458"/>
      <c r="R16" s="458"/>
    </row>
    <row r="17" spans="1:23" s="108" customFormat="1" ht="29.4" thickBot="1" x14ac:dyDescent="0.35">
      <c r="A17" s="137" t="s">
        <v>128</v>
      </c>
      <c r="B17" s="136" t="s">
        <v>127</v>
      </c>
      <c r="C17" s="136" t="s">
        <v>121</v>
      </c>
      <c r="D17" s="136" t="s">
        <v>120</v>
      </c>
      <c r="E17" s="215" t="s">
        <v>119</v>
      </c>
      <c r="F17" s="338" t="s">
        <v>1196</v>
      </c>
      <c r="G17" s="214" t="s">
        <v>94</v>
      </c>
      <c r="H17" s="338" t="s">
        <v>1348</v>
      </c>
      <c r="I17" s="214" t="s">
        <v>94</v>
      </c>
      <c r="J17" s="213" t="s">
        <v>1195</v>
      </c>
      <c r="K17" s="113" t="s">
        <v>1193</v>
      </c>
      <c r="L17" s="112" t="s">
        <v>1194</v>
      </c>
      <c r="M17" s="111" t="s">
        <v>85</v>
      </c>
      <c r="N17" s="110" t="s">
        <v>86</v>
      </c>
      <c r="O17" s="459"/>
      <c r="P17" s="459"/>
      <c r="Q17" s="459"/>
      <c r="R17" s="459"/>
      <c r="U17" s="109" t="s">
        <v>121</v>
      </c>
      <c r="V17" s="109" t="s">
        <v>1193</v>
      </c>
    </row>
    <row r="18" spans="1:23" x14ac:dyDescent="0.3">
      <c r="A18" s="107" t="s">
        <v>1468</v>
      </c>
      <c r="B18" s="105" t="s">
        <v>1188</v>
      </c>
      <c r="C18" s="211" t="s">
        <v>1192</v>
      </c>
      <c r="D18" s="210" t="s">
        <v>1251</v>
      </c>
      <c r="E18" s="102" t="s">
        <v>911</v>
      </c>
      <c r="F18" s="209">
        <v>70</v>
      </c>
      <c r="G18" s="93" t="s">
        <v>93</v>
      </c>
      <c r="H18" s="209">
        <v>1</v>
      </c>
      <c r="I18" s="331">
        <f t="shared" ref="I18:I126" si="0">H18*F18</f>
        <v>70</v>
      </c>
      <c r="J18" s="208" t="s">
        <v>3</v>
      </c>
      <c r="K18" s="79">
        <f t="shared" ref="K18:K26" si="1">ROUND(V18*(1-$N$10),2)</f>
        <v>36.5</v>
      </c>
      <c r="L18" s="78">
        <f t="shared" ref="L18:L148" si="2">ROUND(K18*1.2,2)</f>
        <v>43.8</v>
      </c>
      <c r="M18" s="77">
        <f t="shared" ref="M18:M148" si="3">ROUND(K18*F18,2)</f>
        <v>2555</v>
      </c>
      <c r="N18" s="76">
        <f t="shared" ref="N18:N148" si="4">ROUND(M18*1.2,2)</f>
        <v>3066</v>
      </c>
      <c r="O18" s="460"/>
      <c r="P18" s="460"/>
      <c r="Q18" s="460"/>
      <c r="R18" s="460"/>
      <c r="T18" s="2"/>
      <c r="U18" s="75" t="str">
        <f>C18</f>
        <v>261492</v>
      </c>
      <c r="V18" s="75">
        <v>36.5</v>
      </c>
      <c r="W18" s="446"/>
    </row>
    <row r="19" spans="1:23" x14ac:dyDescent="0.3">
      <c r="A19" s="73" t="s">
        <v>1468</v>
      </c>
      <c r="B19" s="72" t="s">
        <v>1188</v>
      </c>
      <c r="C19" s="206" t="s">
        <v>1191</v>
      </c>
      <c r="D19" s="205" t="s">
        <v>1252</v>
      </c>
      <c r="E19" s="67" t="s">
        <v>911</v>
      </c>
      <c r="F19" s="172">
        <v>30</v>
      </c>
      <c r="G19" s="170" t="s">
        <v>93</v>
      </c>
      <c r="H19" s="172">
        <v>1</v>
      </c>
      <c r="I19" s="332">
        <f t="shared" si="0"/>
        <v>30</v>
      </c>
      <c r="J19" s="204" t="s">
        <v>3</v>
      </c>
      <c r="K19" s="44">
        <f t="shared" si="1"/>
        <v>42</v>
      </c>
      <c r="L19" s="43">
        <f t="shared" si="2"/>
        <v>50.4</v>
      </c>
      <c r="M19" s="42">
        <f t="shared" si="3"/>
        <v>1260</v>
      </c>
      <c r="N19" s="41">
        <f t="shared" si="4"/>
        <v>1512</v>
      </c>
      <c r="O19" s="460"/>
      <c r="P19" s="460"/>
      <c r="Q19" s="460"/>
      <c r="R19" s="460"/>
      <c r="T19" s="2"/>
      <c r="U19" s="40" t="s">
        <v>1192</v>
      </c>
      <c r="V19" s="40">
        <v>42</v>
      </c>
      <c r="W19" s="446"/>
    </row>
    <row r="20" spans="1:23" x14ac:dyDescent="0.3">
      <c r="A20" s="73" t="s">
        <v>1468</v>
      </c>
      <c r="B20" s="72" t="s">
        <v>1188</v>
      </c>
      <c r="C20" s="206" t="s">
        <v>1190</v>
      </c>
      <c r="D20" s="205" t="s">
        <v>1253</v>
      </c>
      <c r="E20" s="67" t="s">
        <v>911</v>
      </c>
      <c r="F20" s="172">
        <v>70</v>
      </c>
      <c r="G20" s="170" t="s">
        <v>93</v>
      </c>
      <c r="H20" s="172">
        <v>1</v>
      </c>
      <c r="I20" s="332">
        <f t="shared" si="0"/>
        <v>70</v>
      </c>
      <c r="J20" s="204" t="s">
        <v>3</v>
      </c>
      <c r="K20" s="44">
        <f t="shared" si="1"/>
        <v>58</v>
      </c>
      <c r="L20" s="43">
        <f t="shared" si="2"/>
        <v>69.599999999999994</v>
      </c>
      <c r="M20" s="42">
        <f t="shared" si="3"/>
        <v>4060</v>
      </c>
      <c r="N20" s="41">
        <f t="shared" si="4"/>
        <v>4872</v>
      </c>
      <c r="O20" s="460"/>
      <c r="P20" s="460"/>
      <c r="Q20" s="460"/>
      <c r="R20" s="460"/>
      <c r="T20" s="2"/>
      <c r="U20" s="40" t="s">
        <v>1192</v>
      </c>
      <c r="V20" s="40">
        <v>58</v>
      </c>
      <c r="W20" s="446"/>
    </row>
    <row r="21" spans="1:23" x14ac:dyDescent="0.3">
      <c r="A21" s="73" t="s">
        <v>1468</v>
      </c>
      <c r="B21" s="72" t="s">
        <v>1188</v>
      </c>
      <c r="C21" s="206" t="s">
        <v>1189</v>
      </c>
      <c r="D21" s="205" t="s">
        <v>1254</v>
      </c>
      <c r="E21" s="67" t="s">
        <v>911</v>
      </c>
      <c r="F21" s="172">
        <v>30</v>
      </c>
      <c r="G21" s="170" t="s">
        <v>93</v>
      </c>
      <c r="H21" s="172">
        <v>1</v>
      </c>
      <c r="I21" s="332">
        <f t="shared" si="0"/>
        <v>30</v>
      </c>
      <c r="J21" s="204" t="s">
        <v>3</v>
      </c>
      <c r="K21" s="44">
        <f t="shared" si="1"/>
        <v>66</v>
      </c>
      <c r="L21" s="43">
        <f t="shared" si="2"/>
        <v>79.2</v>
      </c>
      <c r="M21" s="42">
        <f t="shared" si="3"/>
        <v>1980</v>
      </c>
      <c r="N21" s="41">
        <f t="shared" si="4"/>
        <v>2376</v>
      </c>
      <c r="O21" s="460"/>
      <c r="P21" s="460"/>
      <c r="Q21" s="460"/>
      <c r="R21" s="460"/>
      <c r="T21" s="2"/>
      <c r="U21" s="40" t="s">
        <v>1192</v>
      </c>
      <c r="V21" s="40">
        <v>66</v>
      </c>
      <c r="W21" s="446"/>
    </row>
    <row r="22" spans="1:23" x14ac:dyDescent="0.3">
      <c r="A22" s="73" t="s">
        <v>1468</v>
      </c>
      <c r="B22" s="70" t="s">
        <v>1183</v>
      </c>
      <c r="C22" s="206" t="s">
        <v>1187</v>
      </c>
      <c r="D22" s="205" t="s">
        <v>1186</v>
      </c>
      <c r="E22" s="67" t="s">
        <v>911</v>
      </c>
      <c r="F22" s="172">
        <v>70</v>
      </c>
      <c r="G22" s="170" t="s">
        <v>93</v>
      </c>
      <c r="H22" s="172">
        <v>1</v>
      </c>
      <c r="I22" s="332">
        <f t="shared" si="0"/>
        <v>70</v>
      </c>
      <c r="J22" s="204" t="s">
        <v>3</v>
      </c>
      <c r="K22" s="44">
        <f t="shared" si="1"/>
        <v>26</v>
      </c>
      <c r="L22" s="43">
        <f t="shared" si="2"/>
        <v>31.2</v>
      </c>
      <c r="M22" s="42">
        <f t="shared" si="3"/>
        <v>1820</v>
      </c>
      <c r="N22" s="41">
        <f t="shared" si="4"/>
        <v>2184</v>
      </c>
      <c r="O22" s="460"/>
      <c r="P22" s="460"/>
      <c r="Q22" s="460"/>
      <c r="R22" s="460"/>
      <c r="T22" s="2"/>
      <c r="U22" s="40" t="s">
        <v>1192</v>
      </c>
      <c r="V22" s="40">
        <v>26</v>
      </c>
      <c r="W22" s="446"/>
    </row>
    <row r="23" spans="1:23" x14ac:dyDescent="0.3">
      <c r="A23" s="73" t="s">
        <v>1468</v>
      </c>
      <c r="B23" s="72" t="s">
        <v>1183</v>
      </c>
      <c r="C23" s="206" t="s">
        <v>1185</v>
      </c>
      <c r="D23" s="205" t="s">
        <v>1184</v>
      </c>
      <c r="E23" s="67" t="s">
        <v>911</v>
      </c>
      <c r="F23" s="172">
        <v>30</v>
      </c>
      <c r="G23" s="58" t="s">
        <v>93</v>
      </c>
      <c r="H23" s="172">
        <v>1</v>
      </c>
      <c r="I23" s="333">
        <f t="shared" si="0"/>
        <v>30</v>
      </c>
      <c r="J23" s="204" t="s">
        <v>3</v>
      </c>
      <c r="K23" s="44">
        <f t="shared" si="1"/>
        <v>29.5</v>
      </c>
      <c r="L23" s="43">
        <f t="shared" si="2"/>
        <v>35.4</v>
      </c>
      <c r="M23" s="42">
        <f t="shared" si="3"/>
        <v>885</v>
      </c>
      <c r="N23" s="41">
        <f t="shared" si="4"/>
        <v>1062</v>
      </c>
      <c r="O23" s="460"/>
      <c r="P23" s="460"/>
      <c r="Q23" s="460"/>
      <c r="R23" s="460"/>
      <c r="T23" s="2"/>
      <c r="U23" s="40" t="s">
        <v>1192</v>
      </c>
      <c r="V23" s="40">
        <v>29.5</v>
      </c>
      <c r="W23" s="446"/>
    </row>
    <row r="24" spans="1:23" x14ac:dyDescent="0.3">
      <c r="A24" s="73" t="s">
        <v>1468</v>
      </c>
      <c r="B24" s="72" t="s">
        <v>1183</v>
      </c>
      <c r="C24" s="206" t="s">
        <v>1182</v>
      </c>
      <c r="D24" s="205" t="s">
        <v>1181</v>
      </c>
      <c r="E24" s="67" t="s">
        <v>911</v>
      </c>
      <c r="F24" s="172">
        <v>70</v>
      </c>
      <c r="G24" s="58" t="s">
        <v>93</v>
      </c>
      <c r="H24" s="172">
        <v>1</v>
      </c>
      <c r="I24" s="333">
        <f t="shared" si="0"/>
        <v>70</v>
      </c>
      <c r="J24" s="204" t="s">
        <v>3</v>
      </c>
      <c r="K24" s="44">
        <f t="shared" si="1"/>
        <v>42.5</v>
      </c>
      <c r="L24" s="43">
        <f t="shared" si="2"/>
        <v>51</v>
      </c>
      <c r="M24" s="42">
        <f t="shared" si="3"/>
        <v>2975</v>
      </c>
      <c r="N24" s="41">
        <f t="shared" si="4"/>
        <v>3570</v>
      </c>
      <c r="O24" s="460"/>
      <c r="P24" s="460"/>
      <c r="Q24" s="460"/>
      <c r="R24" s="460"/>
      <c r="T24" s="2"/>
      <c r="U24" s="40" t="s">
        <v>1192</v>
      </c>
      <c r="V24" s="40">
        <v>42.5</v>
      </c>
      <c r="W24" s="446"/>
    </row>
    <row r="25" spans="1:23" x14ac:dyDescent="0.3">
      <c r="A25" s="73" t="s">
        <v>1468</v>
      </c>
      <c r="B25" s="70" t="s">
        <v>1204</v>
      </c>
      <c r="C25" s="206" t="s">
        <v>1180</v>
      </c>
      <c r="D25" s="205" t="s">
        <v>1179</v>
      </c>
      <c r="E25" s="67" t="s">
        <v>911</v>
      </c>
      <c r="F25" s="172">
        <v>1</v>
      </c>
      <c r="G25" s="58" t="s">
        <v>911</v>
      </c>
      <c r="H25" s="172">
        <v>1</v>
      </c>
      <c r="I25" s="333">
        <f t="shared" si="0"/>
        <v>1</v>
      </c>
      <c r="J25" s="204" t="s">
        <v>3</v>
      </c>
      <c r="K25" s="44">
        <f t="shared" si="1"/>
        <v>242</v>
      </c>
      <c r="L25" s="43">
        <f t="shared" si="2"/>
        <v>290.39999999999998</v>
      </c>
      <c r="M25" s="42">
        <f t="shared" si="3"/>
        <v>242</v>
      </c>
      <c r="N25" s="41">
        <f t="shared" si="4"/>
        <v>290.39999999999998</v>
      </c>
      <c r="O25" s="460"/>
      <c r="P25" s="460"/>
      <c r="Q25" s="460"/>
      <c r="R25" s="460"/>
      <c r="T25" s="2"/>
      <c r="U25" s="40" t="s">
        <v>1192</v>
      </c>
      <c r="V25" s="40">
        <v>242</v>
      </c>
      <c r="W25" s="446"/>
    </row>
    <row r="26" spans="1:23" ht="15" thickBot="1" x14ac:dyDescent="0.35">
      <c r="A26" s="301" t="s">
        <v>1468</v>
      </c>
      <c r="B26" s="302" t="s">
        <v>1204</v>
      </c>
      <c r="C26" s="394" t="s">
        <v>1178</v>
      </c>
      <c r="D26" s="395" t="s">
        <v>1177</v>
      </c>
      <c r="E26" s="304" t="s">
        <v>911</v>
      </c>
      <c r="F26" s="396">
        <v>1</v>
      </c>
      <c r="G26" s="308" t="s">
        <v>911</v>
      </c>
      <c r="H26" s="396">
        <v>1</v>
      </c>
      <c r="I26" s="397">
        <f t="shared" si="0"/>
        <v>1</v>
      </c>
      <c r="J26" s="398" t="s">
        <v>3</v>
      </c>
      <c r="K26" s="316">
        <f t="shared" si="1"/>
        <v>484</v>
      </c>
      <c r="L26" s="317">
        <f t="shared" si="2"/>
        <v>580.79999999999995</v>
      </c>
      <c r="M26" s="318">
        <f t="shared" si="3"/>
        <v>484</v>
      </c>
      <c r="N26" s="319">
        <f t="shared" si="4"/>
        <v>580.79999999999995</v>
      </c>
      <c r="O26" s="460"/>
      <c r="P26" s="460"/>
      <c r="Q26" s="460"/>
      <c r="R26" s="460"/>
      <c r="T26" s="2"/>
      <c r="U26" s="415" t="s">
        <v>1192</v>
      </c>
      <c r="V26" s="415">
        <v>484</v>
      </c>
      <c r="W26" s="446"/>
    </row>
    <row r="27" spans="1:23" ht="15" thickBot="1" x14ac:dyDescent="0.35">
      <c r="A27" s="372" t="s">
        <v>1469</v>
      </c>
      <c r="B27" s="373" t="s">
        <v>1176</v>
      </c>
      <c r="C27" s="399" t="s">
        <v>1175</v>
      </c>
      <c r="D27" s="400" t="s">
        <v>1174</v>
      </c>
      <c r="E27" s="374" t="s">
        <v>911</v>
      </c>
      <c r="F27" s="401">
        <v>1</v>
      </c>
      <c r="G27" s="402" t="s">
        <v>911</v>
      </c>
      <c r="H27" s="401">
        <v>1</v>
      </c>
      <c r="I27" s="403">
        <f t="shared" si="0"/>
        <v>1</v>
      </c>
      <c r="J27" s="404" t="s">
        <v>3</v>
      </c>
      <c r="K27" s="375">
        <f>ROUND(V27*(1-$N$10),2)</f>
        <v>387</v>
      </c>
      <c r="L27" s="376">
        <f t="shared" si="2"/>
        <v>464.4</v>
      </c>
      <c r="M27" s="377">
        <f t="shared" si="3"/>
        <v>387</v>
      </c>
      <c r="N27" s="378">
        <f t="shared" si="4"/>
        <v>464.4</v>
      </c>
      <c r="O27" s="460"/>
      <c r="P27" s="460"/>
      <c r="Q27" s="460"/>
      <c r="R27" s="460"/>
      <c r="T27" s="2"/>
      <c r="U27" s="416" t="s">
        <v>1192</v>
      </c>
      <c r="V27" s="416">
        <v>387</v>
      </c>
      <c r="W27" s="446"/>
    </row>
    <row r="28" spans="1:23" x14ac:dyDescent="0.3">
      <c r="A28" s="343" t="s">
        <v>1039</v>
      </c>
      <c r="B28" s="105" t="s">
        <v>1124</v>
      </c>
      <c r="C28" s="211" t="s">
        <v>1126</v>
      </c>
      <c r="D28" s="210" t="s">
        <v>1125</v>
      </c>
      <c r="E28" s="102" t="s">
        <v>1093</v>
      </c>
      <c r="F28" s="209">
        <v>25</v>
      </c>
      <c r="G28" s="212" t="s">
        <v>91</v>
      </c>
      <c r="H28" s="209">
        <v>10</v>
      </c>
      <c r="I28" s="334">
        <f t="shared" ref="I28:I36" si="5">H28*F28</f>
        <v>250</v>
      </c>
      <c r="J28" s="208">
        <v>6</v>
      </c>
      <c r="K28" s="79">
        <f t="shared" ref="K28:K59" si="6">ROUND(V28*(1-$N$11),2)</f>
        <v>22.5</v>
      </c>
      <c r="L28" s="78">
        <f t="shared" ref="L28:L36" si="7">ROUND(K28*1.2,2)</f>
        <v>27</v>
      </c>
      <c r="M28" s="77">
        <f t="shared" ref="M28:M36" si="8">ROUND(K28*F28,2)</f>
        <v>562.5</v>
      </c>
      <c r="N28" s="76">
        <f t="shared" ref="N28:N36" si="9">ROUND(M28*1.2,2)</f>
        <v>675</v>
      </c>
      <c r="O28" s="460"/>
      <c r="P28" s="460"/>
      <c r="Q28" s="460"/>
      <c r="R28" s="460"/>
      <c r="T28" s="2"/>
      <c r="U28" s="75" t="s">
        <v>1192</v>
      </c>
      <c r="V28" s="75">
        <v>22.5</v>
      </c>
      <c r="W28" s="446"/>
    </row>
    <row r="29" spans="1:23" x14ac:dyDescent="0.3">
      <c r="A29" s="344" t="s">
        <v>1039</v>
      </c>
      <c r="B29" s="72" t="s">
        <v>1124</v>
      </c>
      <c r="C29" s="206" t="s">
        <v>1123</v>
      </c>
      <c r="D29" s="205" t="s">
        <v>1122</v>
      </c>
      <c r="E29" s="67" t="s">
        <v>1093</v>
      </c>
      <c r="F29" s="172">
        <v>25</v>
      </c>
      <c r="G29" s="58" t="s">
        <v>91</v>
      </c>
      <c r="H29" s="172">
        <v>10</v>
      </c>
      <c r="I29" s="333">
        <f t="shared" si="5"/>
        <v>250</v>
      </c>
      <c r="J29" s="204">
        <v>6</v>
      </c>
      <c r="K29" s="44">
        <f t="shared" si="6"/>
        <v>21.5</v>
      </c>
      <c r="L29" s="43">
        <f t="shared" si="7"/>
        <v>25.8</v>
      </c>
      <c r="M29" s="42">
        <f t="shared" si="8"/>
        <v>537.5</v>
      </c>
      <c r="N29" s="41">
        <f t="shared" si="9"/>
        <v>645</v>
      </c>
      <c r="O29" s="460"/>
      <c r="P29" s="460"/>
      <c r="Q29" s="460"/>
      <c r="R29" s="460"/>
      <c r="T29" s="2"/>
      <c r="U29" s="40" t="s">
        <v>1192</v>
      </c>
      <c r="V29" s="40">
        <v>21.5</v>
      </c>
      <c r="W29" s="446"/>
    </row>
    <row r="30" spans="1:23" x14ac:dyDescent="0.3">
      <c r="A30" s="344" t="s">
        <v>1039</v>
      </c>
      <c r="B30" s="72" t="s">
        <v>1124</v>
      </c>
      <c r="C30" s="207" t="s">
        <v>1509</v>
      </c>
      <c r="D30" s="205" t="s">
        <v>1507</v>
      </c>
      <c r="E30" s="67" t="s">
        <v>1093</v>
      </c>
      <c r="F30" s="172">
        <v>25</v>
      </c>
      <c r="G30" s="58" t="s">
        <v>91</v>
      </c>
      <c r="H30" s="172">
        <v>10</v>
      </c>
      <c r="I30" s="333">
        <f t="shared" ref="I30" si="10">H30*F30</f>
        <v>250</v>
      </c>
      <c r="J30" s="204">
        <v>6</v>
      </c>
      <c r="K30" s="44">
        <f t="shared" ref="K30" si="11">ROUND(V30*(1-$N$11),2)</f>
        <v>23</v>
      </c>
      <c r="L30" s="43">
        <f t="shared" ref="L30" si="12">ROUND(K30*1.2,2)</f>
        <v>27.6</v>
      </c>
      <c r="M30" s="42">
        <f t="shared" ref="M30" si="13">ROUND(K30*F30,2)</f>
        <v>575</v>
      </c>
      <c r="N30" s="41">
        <f t="shared" ref="N30" si="14">ROUND(M30*1.2,2)</f>
        <v>690</v>
      </c>
      <c r="O30" s="460"/>
      <c r="P30" s="460"/>
      <c r="Q30" s="460"/>
      <c r="R30" s="460"/>
      <c r="T30" s="2"/>
      <c r="U30" s="40" t="s">
        <v>1192</v>
      </c>
      <c r="V30" s="40">
        <v>23</v>
      </c>
      <c r="W30" s="446"/>
    </row>
    <row r="31" spans="1:23" x14ac:dyDescent="0.3">
      <c r="A31" s="344" t="s">
        <v>1039</v>
      </c>
      <c r="B31" s="70" t="s">
        <v>1119</v>
      </c>
      <c r="C31" s="206" t="s">
        <v>1121</v>
      </c>
      <c r="D31" s="205" t="s">
        <v>1120</v>
      </c>
      <c r="E31" s="67" t="s">
        <v>1093</v>
      </c>
      <c r="F31" s="172">
        <v>25</v>
      </c>
      <c r="G31" s="58" t="s">
        <v>91</v>
      </c>
      <c r="H31" s="172">
        <v>10</v>
      </c>
      <c r="I31" s="333">
        <f t="shared" si="5"/>
        <v>250</v>
      </c>
      <c r="J31" s="204">
        <v>5</v>
      </c>
      <c r="K31" s="44">
        <f t="shared" si="6"/>
        <v>24</v>
      </c>
      <c r="L31" s="43">
        <f t="shared" si="7"/>
        <v>28.8</v>
      </c>
      <c r="M31" s="42">
        <f t="shared" si="8"/>
        <v>600</v>
      </c>
      <c r="N31" s="41">
        <f t="shared" si="9"/>
        <v>720</v>
      </c>
      <c r="O31" s="460"/>
      <c r="P31" s="460"/>
      <c r="Q31" s="460"/>
      <c r="R31" s="460"/>
      <c r="T31" s="2"/>
      <c r="U31" s="40" t="s">
        <v>1192</v>
      </c>
      <c r="V31" s="40">
        <v>24</v>
      </c>
      <c r="W31" s="446"/>
    </row>
    <row r="32" spans="1:23" x14ac:dyDescent="0.3">
      <c r="A32" s="344" t="s">
        <v>1039</v>
      </c>
      <c r="B32" s="72" t="s">
        <v>1119</v>
      </c>
      <c r="C32" s="206" t="s">
        <v>1118</v>
      </c>
      <c r="D32" s="205" t="s">
        <v>1117</v>
      </c>
      <c r="E32" s="67" t="s">
        <v>1093</v>
      </c>
      <c r="F32" s="172">
        <v>25</v>
      </c>
      <c r="G32" s="58" t="s">
        <v>91</v>
      </c>
      <c r="H32" s="172">
        <v>10</v>
      </c>
      <c r="I32" s="333">
        <f t="shared" si="5"/>
        <v>250</v>
      </c>
      <c r="J32" s="204">
        <v>5</v>
      </c>
      <c r="K32" s="44">
        <f t="shared" si="6"/>
        <v>23</v>
      </c>
      <c r="L32" s="43">
        <f t="shared" si="7"/>
        <v>27.6</v>
      </c>
      <c r="M32" s="42">
        <f t="shared" si="8"/>
        <v>575</v>
      </c>
      <c r="N32" s="41">
        <f t="shared" si="9"/>
        <v>690</v>
      </c>
      <c r="O32" s="460"/>
      <c r="P32" s="460"/>
      <c r="Q32" s="460"/>
      <c r="R32" s="460"/>
      <c r="T32" s="2"/>
      <c r="U32" s="40" t="s">
        <v>1192</v>
      </c>
      <c r="V32" s="40">
        <v>23</v>
      </c>
      <c r="W32" s="446"/>
    </row>
    <row r="33" spans="1:23" x14ac:dyDescent="0.3">
      <c r="A33" s="344" t="s">
        <v>1039</v>
      </c>
      <c r="B33" s="72" t="s">
        <v>1119</v>
      </c>
      <c r="C33" s="207" t="s">
        <v>1510</v>
      </c>
      <c r="D33" s="205" t="s">
        <v>1508</v>
      </c>
      <c r="E33" s="67" t="s">
        <v>1093</v>
      </c>
      <c r="F33" s="172">
        <v>25</v>
      </c>
      <c r="G33" s="58" t="s">
        <v>91</v>
      </c>
      <c r="H33" s="172">
        <v>10</v>
      </c>
      <c r="I33" s="333">
        <f t="shared" ref="I33" si="15">H33*F33</f>
        <v>250</v>
      </c>
      <c r="J33" s="204">
        <v>5</v>
      </c>
      <c r="K33" s="44">
        <f t="shared" ref="K33" si="16">ROUND(V33*(1-$N$11),2)</f>
        <v>25</v>
      </c>
      <c r="L33" s="43">
        <f t="shared" ref="L33" si="17">ROUND(K33*1.2,2)</f>
        <v>30</v>
      </c>
      <c r="M33" s="42">
        <f t="shared" ref="M33" si="18">ROUND(K33*F33,2)</f>
        <v>625</v>
      </c>
      <c r="N33" s="41">
        <f t="shared" ref="N33" si="19">ROUND(M33*1.2,2)</f>
        <v>750</v>
      </c>
      <c r="O33" s="460"/>
      <c r="P33" s="460"/>
      <c r="Q33" s="460"/>
      <c r="R33" s="460"/>
      <c r="T33" s="2"/>
      <c r="U33" s="40" t="s">
        <v>1192</v>
      </c>
      <c r="V33" s="40">
        <v>25</v>
      </c>
      <c r="W33" s="446"/>
    </row>
    <row r="34" spans="1:23" x14ac:dyDescent="0.3">
      <c r="A34" s="344" t="s">
        <v>1039</v>
      </c>
      <c r="B34" s="70" t="s">
        <v>1112</v>
      </c>
      <c r="C34" s="206" t="s">
        <v>1116</v>
      </c>
      <c r="D34" s="205" t="s">
        <v>1115</v>
      </c>
      <c r="E34" s="67" t="s">
        <v>1079</v>
      </c>
      <c r="F34" s="172">
        <v>10</v>
      </c>
      <c r="G34" s="58" t="s">
        <v>1085</v>
      </c>
      <c r="H34" s="172">
        <v>10</v>
      </c>
      <c r="I34" s="333">
        <f t="shared" si="5"/>
        <v>100</v>
      </c>
      <c r="J34" s="204">
        <v>0.15</v>
      </c>
      <c r="K34" s="44">
        <f t="shared" si="6"/>
        <v>182.5</v>
      </c>
      <c r="L34" s="43">
        <f t="shared" si="7"/>
        <v>219</v>
      </c>
      <c r="M34" s="42">
        <f t="shared" si="8"/>
        <v>1825</v>
      </c>
      <c r="N34" s="41">
        <f t="shared" si="9"/>
        <v>2190</v>
      </c>
      <c r="O34" s="460"/>
      <c r="P34" s="460"/>
      <c r="Q34" s="460"/>
      <c r="R34" s="460"/>
      <c r="T34" s="2"/>
      <c r="U34" s="40" t="s">
        <v>1192</v>
      </c>
      <c r="V34" s="40">
        <v>182.5</v>
      </c>
      <c r="W34" s="446"/>
    </row>
    <row r="35" spans="1:23" x14ac:dyDescent="0.3">
      <c r="A35" s="344" t="s">
        <v>1039</v>
      </c>
      <c r="B35" s="72" t="s">
        <v>1112</v>
      </c>
      <c r="C35" s="206" t="s">
        <v>1114</v>
      </c>
      <c r="D35" s="205" t="s">
        <v>1113</v>
      </c>
      <c r="E35" s="67" t="s">
        <v>1079</v>
      </c>
      <c r="F35" s="172">
        <v>18</v>
      </c>
      <c r="G35" s="58" t="s">
        <v>91</v>
      </c>
      <c r="H35" s="172">
        <v>10</v>
      </c>
      <c r="I35" s="333">
        <f t="shared" si="5"/>
        <v>180</v>
      </c>
      <c r="J35" s="204">
        <v>0.25</v>
      </c>
      <c r="K35" s="44">
        <f t="shared" si="6"/>
        <v>297</v>
      </c>
      <c r="L35" s="43">
        <f t="shared" si="7"/>
        <v>356.4</v>
      </c>
      <c r="M35" s="42">
        <f t="shared" si="8"/>
        <v>5346</v>
      </c>
      <c r="N35" s="41">
        <f t="shared" si="9"/>
        <v>6415.2</v>
      </c>
      <c r="O35" s="460"/>
      <c r="P35" s="460"/>
      <c r="Q35" s="460"/>
      <c r="R35" s="460"/>
      <c r="T35" s="2"/>
      <c r="U35" s="40" t="s">
        <v>1192</v>
      </c>
      <c r="V35" s="40">
        <v>297</v>
      </c>
      <c r="W35" s="446"/>
    </row>
    <row r="36" spans="1:23" x14ac:dyDescent="0.3">
      <c r="A36" s="344" t="s">
        <v>1039</v>
      </c>
      <c r="B36" s="70" t="s">
        <v>1109</v>
      </c>
      <c r="C36" s="206" t="s">
        <v>1111</v>
      </c>
      <c r="D36" s="205" t="s">
        <v>1110</v>
      </c>
      <c r="E36" s="67" t="s">
        <v>922</v>
      </c>
      <c r="F36" s="172">
        <v>55</v>
      </c>
      <c r="G36" s="170" t="s">
        <v>93</v>
      </c>
      <c r="H36" s="172">
        <v>10</v>
      </c>
      <c r="I36" s="332">
        <f t="shared" si="5"/>
        <v>550</v>
      </c>
      <c r="J36" s="204">
        <v>1.1499999999999999</v>
      </c>
      <c r="K36" s="44">
        <f t="shared" si="6"/>
        <v>92.5</v>
      </c>
      <c r="L36" s="43">
        <f t="shared" si="7"/>
        <v>111</v>
      </c>
      <c r="M36" s="42">
        <f t="shared" si="8"/>
        <v>5087.5</v>
      </c>
      <c r="N36" s="41">
        <f t="shared" si="9"/>
        <v>6105</v>
      </c>
      <c r="O36" s="460"/>
      <c r="P36" s="460"/>
      <c r="Q36" s="460"/>
      <c r="R36" s="460"/>
      <c r="T36" s="2"/>
      <c r="U36" s="40" t="s">
        <v>1192</v>
      </c>
      <c r="V36" s="40">
        <v>92.5</v>
      </c>
      <c r="W36" s="446"/>
    </row>
    <row r="37" spans="1:23" x14ac:dyDescent="0.3">
      <c r="A37" s="344" t="s">
        <v>1039</v>
      </c>
      <c r="B37" s="70" t="s">
        <v>1096</v>
      </c>
      <c r="C37" s="206" t="s">
        <v>1108</v>
      </c>
      <c r="D37" s="205" t="s">
        <v>1107</v>
      </c>
      <c r="E37" s="67" t="s">
        <v>1093</v>
      </c>
      <c r="F37" s="172">
        <v>25</v>
      </c>
      <c r="G37" s="170" t="s">
        <v>91</v>
      </c>
      <c r="H37" s="172">
        <v>5</v>
      </c>
      <c r="I37" s="332">
        <f t="shared" ref="I37:I66" si="20">H37*F37</f>
        <v>125</v>
      </c>
      <c r="J37" s="204">
        <v>2.8</v>
      </c>
      <c r="K37" s="44">
        <f t="shared" si="6"/>
        <v>28.5</v>
      </c>
      <c r="L37" s="43">
        <f t="shared" ref="L37:L95" si="21">ROUND(K37*1.2,2)</f>
        <v>34.200000000000003</v>
      </c>
      <c r="M37" s="42">
        <f t="shared" ref="M37:M95" si="22">ROUND(K37*F37,2)</f>
        <v>712.5</v>
      </c>
      <c r="N37" s="41">
        <f t="shared" ref="N37:N95" si="23">ROUND(M37*1.2,2)</f>
        <v>855</v>
      </c>
      <c r="O37" s="460"/>
      <c r="P37" s="460"/>
      <c r="Q37" s="460"/>
      <c r="R37" s="460"/>
      <c r="T37" s="2"/>
      <c r="U37" s="40" t="s">
        <v>1192</v>
      </c>
      <c r="V37" s="40">
        <v>28.5</v>
      </c>
      <c r="W37" s="446"/>
    </row>
    <row r="38" spans="1:23" x14ac:dyDescent="0.3">
      <c r="A38" s="344" t="s">
        <v>1039</v>
      </c>
      <c r="B38" s="72" t="s">
        <v>1096</v>
      </c>
      <c r="C38" s="206" t="s">
        <v>1106</v>
      </c>
      <c r="D38" s="205" t="s">
        <v>1105</v>
      </c>
      <c r="E38" s="67" t="s">
        <v>1093</v>
      </c>
      <c r="F38" s="172">
        <v>25</v>
      </c>
      <c r="G38" s="170" t="s">
        <v>91</v>
      </c>
      <c r="H38" s="172">
        <v>5</v>
      </c>
      <c r="I38" s="332">
        <f t="shared" si="20"/>
        <v>125</v>
      </c>
      <c r="J38" s="204">
        <v>4.0999999999999996</v>
      </c>
      <c r="K38" s="44">
        <f t="shared" si="6"/>
        <v>28.5</v>
      </c>
      <c r="L38" s="43">
        <f t="shared" si="21"/>
        <v>34.200000000000003</v>
      </c>
      <c r="M38" s="42">
        <f t="shared" si="22"/>
        <v>712.5</v>
      </c>
      <c r="N38" s="41">
        <f t="shared" si="23"/>
        <v>855</v>
      </c>
      <c r="O38" s="460"/>
      <c r="P38" s="460"/>
      <c r="Q38" s="460"/>
      <c r="R38" s="460"/>
      <c r="T38" s="2"/>
      <c r="U38" s="40" t="s">
        <v>1192</v>
      </c>
      <c r="V38" s="40">
        <v>28.5</v>
      </c>
      <c r="W38" s="446"/>
    </row>
    <row r="39" spans="1:23" x14ac:dyDescent="0.3">
      <c r="A39" s="344" t="s">
        <v>1039</v>
      </c>
      <c r="B39" s="72" t="s">
        <v>1096</v>
      </c>
      <c r="C39" s="206" t="s">
        <v>1104</v>
      </c>
      <c r="D39" s="205" t="s">
        <v>1103</v>
      </c>
      <c r="E39" s="67" t="s">
        <v>1093</v>
      </c>
      <c r="F39" s="172">
        <v>25</v>
      </c>
      <c r="G39" s="58" t="s">
        <v>91</v>
      </c>
      <c r="H39" s="172">
        <v>5</v>
      </c>
      <c r="I39" s="333">
        <f t="shared" si="20"/>
        <v>125</v>
      </c>
      <c r="J39" s="204">
        <v>2.5</v>
      </c>
      <c r="K39" s="44">
        <f t="shared" si="6"/>
        <v>31.5</v>
      </c>
      <c r="L39" s="43">
        <f t="shared" si="21"/>
        <v>37.799999999999997</v>
      </c>
      <c r="M39" s="42">
        <f t="shared" si="22"/>
        <v>787.5</v>
      </c>
      <c r="N39" s="41">
        <f t="shared" si="23"/>
        <v>945</v>
      </c>
      <c r="O39" s="460"/>
      <c r="P39" s="460"/>
      <c r="Q39" s="460"/>
      <c r="R39" s="460"/>
      <c r="T39" s="2"/>
      <c r="U39" s="40" t="s">
        <v>1192</v>
      </c>
      <c r="V39" s="40">
        <v>31.5</v>
      </c>
      <c r="W39" s="446"/>
    </row>
    <row r="40" spans="1:23" x14ac:dyDescent="0.3">
      <c r="A40" s="344" t="s">
        <v>1039</v>
      </c>
      <c r="B40" s="72" t="s">
        <v>1096</v>
      </c>
      <c r="C40" s="206" t="s">
        <v>1102</v>
      </c>
      <c r="D40" s="205" t="s">
        <v>1101</v>
      </c>
      <c r="E40" s="67" t="s">
        <v>1093</v>
      </c>
      <c r="F40" s="172">
        <v>25</v>
      </c>
      <c r="G40" s="58" t="s">
        <v>91</v>
      </c>
      <c r="H40" s="172">
        <v>5</v>
      </c>
      <c r="I40" s="333">
        <f t="shared" si="20"/>
        <v>125</v>
      </c>
      <c r="J40" s="204">
        <v>2.9</v>
      </c>
      <c r="K40" s="44">
        <f t="shared" si="6"/>
        <v>31.5</v>
      </c>
      <c r="L40" s="43">
        <f t="shared" si="21"/>
        <v>37.799999999999997</v>
      </c>
      <c r="M40" s="42">
        <f t="shared" si="22"/>
        <v>787.5</v>
      </c>
      <c r="N40" s="41">
        <f t="shared" si="23"/>
        <v>945</v>
      </c>
      <c r="O40" s="460"/>
      <c r="P40" s="460"/>
      <c r="Q40" s="460"/>
      <c r="R40" s="460"/>
      <c r="T40" s="2"/>
      <c r="U40" s="40" t="s">
        <v>1192</v>
      </c>
      <c r="V40" s="40">
        <v>31.5</v>
      </c>
      <c r="W40" s="446"/>
    </row>
    <row r="41" spans="1:23" x14ac:dyDescent="0.3">
      <c r="A41" s="344" t="s">
        <v>1039</v>
      </c>
      <c r="B41" s="72" t="s">
        <v>1096</v>
      </c>
      <c r="C41" s="206" t="s">
        <v>1100</v>
      </c>
      <c r="D41" s="205" t="s">
        <v>1099</v>
      </c>
      <c r="E41" s="67" t="s">
        <v>1093</v>
      </c>
      <c r="F41" s="172">
        <v>25</v>
      </c>
      <c r="G41" s="170" t="s">
        <v>91</v>
      </c>
      <c r="H41" s="172">
        <v>5</v>
      </c>
      <c r="I41" s="332">
        <f t="shared" si="20"/>
        <v>125</v>
      </c>
      <c r="J41" s="204">
        <v>2.8</v>
      </c>
      <c r="K41" s="44">
        <f t="shared" si="6"/>
        <v>26.5</v>
      </c>
      <c r="L41" s="43">
        <f t="shared" si="21"/>
        <v>31.8</v>
      </c>
      <c r="M41" s="42">
        <f t="shared" si="22"/>
        <v>662.5</v>
      </c>
      <c r="N41" s="41">
        <f t="shared" si="23"/>
        <v>795</v>
      </c>
      <c r="O41" s="460"/>
      <c r="P41" s="460"/>
      <c r="Q41" s="460"/>
      <c r="R41" s="460"/>
      <c r="T41" s="2"/>
      <c r="U41" s="40" t="s">
        <v>1192</v>
      </c>
      <c r="V41" s="40">
        <v>26.5</v>
      </c>
      <c r="W41" s="446"/>
    </row>
    <row r="42" spans="1:23" x14ac:dyDescent="0.3">
      <c r="A42" s="344" t="s">
        <v>1039</v>
      </c>
      <c r="B42" s="72" t="s">
        <v>1096</v>
      </c>
      <c r="C42" s="206" t="s">
        <v>1098</v>
      </c>
      <c r="D42" s="205" t="s">
        <v>1097</v>
      </c>
      <c r="E42" s="67" t="s">
        <v>1093</v>
      </c>
      <c r="F42" s="172">
        <v>25</v>
      </c>
      <c r="G42" s="58" t="s">
        <v>91</v>
      </c>
      <c r="H42" s="172">
        <v>5</v>
      </c>
      <c r="I42" s="333">
        <f t="shared" si="20"/>
        <v>125</v>
      </c>
      <c r="J42" s="204">
        <v>2.5</v>
      </c>
      <c r="K42" s="44">
        <f t="shared" si="6"/>
        <v>28.5</v>
      </c>
      <c r="L42" s="43">
        <f t="shared" si="21"/>
        <v>34.200000000000003</v>
      </c>
      <c r="M42" s="42">
        <f t="shared" si="22"/>
        <v>712.5</v>
      </c>
      <c r="N42" s="41">
        <f t="shared" si="23"/>
        <v>855</v>
      </c>
      <c r="O42" s="460"/>
      <c r="P42" s="460"/>
      <c r="Q42" s="460"/>
      <c r="R42" s="460"/>
      <c r="T42" s="2"/>
      <c r="U42" s="40" t="s">
        <v>1192</v>
      </c>
      <c r="V42" s="40">
        <v>28.5</v>
      </c>
      <c r="W42" s="446"/>
    </row>
    <row r="43" spans="1:23" x14ac:dyDescent="0.3">
      <c r="A43" s="344" t="s">
        <v>1039</v>
      </c>
      <c r="B43" s="72" t="s">
        <v>1096</v>
      </c>
      <c r="C43" s="206" t="s">
        <v>1095</v>
      </c>
      <c r="D43" s="205" t="s">
        <v>1094</v>
      </c>
      <c r="E43" s="67" t="s">
        <v>1093</v>
      </c>
      <c r="F43" s="172">
        <v>25</v>
      </c>
      <c r="G43" s="58" t="s">
        <v>91</v>
      </c>
      <c r="H43" s="172">
        <v>5</v>
      </c>
      <c r="I43" s="333">
        <f t="shared" si="20"/>
        <v>125</v>
      </c>
      <c r="J43" s="204">
        <v>2.9</v>
      </c>
      <c r="K43" s="44">
        <f t="shared" si="6"/>
        <v>28.5</v>
      </c>
      <c r="L43" s="43">
        <f t="shared" si="21"/>
        <v>34.200000000000003</v>
      </c>
      <c r="M43" s="42">
        <f t="shared" si="22"/>
        <v>712.5</v>
      </c>
      <c r="N43" s="41">
        <f t="shared" si="23"/>
        <v>855</v>
      </c>
      <c r="O43" s="460"/>
      <c r="P43" s="460"/>
      <c r="Q43" s="460"/>
      <c r="R43" s="460"/>
      <c r="T43" s="2"/>
      <c r="U43" s="40" t="s">
        <v>1192</v>
      </c>
      <c r="V43" s="40">
        <v>28.5</v>
      </c>
      <c r="W43" s="446"/>
    </row>
    <row r="44" spans="1:23" x14ac:dyDescent="0.3">
      <c r="A44" s="344" t="s">
        <v>1039</v>
      </c>
      <c r="B44" s="70" t="s">
        <v>1088</v>
      </c>
      <c r="C44" s="206" t="s">
        <v>1092</v>
      </c>
      <c r="D44" s="205" t="s">
        <v>1350</v>
      </c>
      <c r="E44" s="67" t="s">
        <v>1086</v>
      </c>
      <c r="F44" s="172">
        <v>9</v>
      </c>
      <c r="G44" s="58" t="s">
        <v>1085</v>
      </c>
      <c r="H44" s="172">
        <v>5</v>
      </c>
      <c r="I44" s="333">
        <f t="shared" si="20"/>
        <v>45</v>
      </c>
      <c r="J44" s="204">
        <v>0.4</v>
      </c>
      <c r="K44" s="44">
        <f t="shared" si="6"/>
        <v>429</v>
      </c>
      <c r="L44" s="43">
        <f t="shared" si="21"/>
        <v>514.79999999999995</v>
      </c>
      <c r="M44" s="42">
        <f t="shared" si="22"/>
        <v>3861</v>
      </c>
      <c r="N44" s="41">
        <f t="shared" si="23"/>
        <v>4633.2</v>
      </c>
      <c r="O44" s="460"/>
      <c r="P44" s="460"/>
      <c r="Q44" s="460"/>
      <c r="R44" s="460"/>
      <c r="T44" s="2"/>
      <c r="U44" s="40" t="s">
        <v>1192</v>
      </c>
      <c r="V44" s="40">
        <v>429</v>
      </c>
      <c r="W44" s="446"/>
    </row>
    <row r="45" spans="1:23" x14ac:dyDescent="0.3">
      <c r="A45" s="344" t="s">
        <v>1039</v>
      </c>
      <c r="B45" s="72" t="s">
        <v>1088</v>
      </c>
      <c r="C45" s="413" t="s">
        <v>1349</v>
      </c>
      <c r="D45" s="414" t="s">
        <v>1694</v>
      </c>
      <c r="E45" s="67" t="s">
        <v>1086</v>
      </c>
      <c r="F45" s="172">
        <v>10</v>
      </c>
      <c r="G45" s="58" t="s">
        <v>1085</v>
      </c>
      <c r="H45" s="342" t="s">
        <v>1347</v>
      </c>
      <c r="I45" s="333"/>
      <c r="J45" s="204">
        <v>0.4</v>
      </c>
      <c r="K45" s="44">
        <f t="shared" si="6"/>
        <v>429</v>
      </c>
      <c r="L45" s="43">
        <f t="shared" si="21"/>
        <v>514.79999999999995</v>
      </c>
      <c r="M45" s="42">
        <f t="shared" si="22"/>
        <v>4290</v>
      </c>
      <c r="N45" s="41">
        <f t="shared" si="23"/>
        <v>5148</v>
      </c>
      <c r="O45" s="460"/>
      <c r="P45" s="460"/>
      <c r="Q45" s="460"/>
      <c r="R45" s="460"/>
      <c r="T45" s="2"/>
      <c r="U45" s="40" t="s">
        <v>1192</v>
      </c>
      <c r="V45" s="40">
        <v>429</v>
      </c>
      <c r="W45" s="446"/>
    </row>
    <row r="46" spans="1:23" x14ac:dyDescent="0.3">
      <c r="A46" s="344" t="s">
        <v>1039</v>
      </c>
      <c r="B46" s="72" t="s">
        <v>1088</v>
      </c>
      <c r="C46" s="413" t="s">
        <v>1351</v>
      </c>
      <c r="D46" s="414" t="s">
        <v>1695</v>
      </c>
      <c r="E46" s="67" t="s">
        <v>1086</v>
      </c>
      <c r="F46" s="336">
        <v>9.4</v>
      </c>
      <c r="G46" s="58" t="s">
        <v>1085</v>
      </c>
      <c r="H46" s="342" t="s">
        <v>1347</v>
      </c>
      <c r="I46" s="333"/>
      <c r="J46" s="204">
        <v>0.4</v>
      </c>
      <c r="K46" s="44">
        <f t="shared" si="6"/>
        <v>429</v>
      </c>
      <c r="L46" s="43">
        <f t="shared" si="21"/>
        <v>514.79999999999995</v>
      </c>
      <c r="M46" s="42">
        <f t="shared" si="22"/>
        <v>4032.6</v>
      </c>
      <c r="N46" s="41">
        <f t="shared" si="23"/>
        <v>4839.12</v>
      </c>
      <c r="O46" s="460"/>
      <c r="P46" s="460"/>
      <c r="Q46" s="460"/>
      <c r="R46" s="460"/>
      <c r="T46" s="2"/>
      <c r="U46" s="40" t="s">
        <v>1192</v>
      </c>
      <c r="V46" s="40">
        <v>429</v>
      </c>
      <c r="W46" s="446"/>
    </row>
    <row r="47" spans="1:23" x14ac:dyDescent="0.3">
      <c r="A47" s="344" t="s">
        <v>1039</v>
      </c>
      <c r="B47" s="72" t="s">
        <v>1088</v>
      </c>
      <c r="C47" s="341" t="s">
        <v>1250</v>
      </c>
      <c r="D47" s="205" t="s">
        <v>1091</v>
      </c>
      <c r="E47" s="67" t="s">
        <v>1086</v>
      </c>
      <c r="F47" s="172">
        <v>9</v>
      </c>
      <c r="G47" s="58" t="s">
        <v>1085</v>
      </c>
      <c r="H47" s="172">
        <v>20</v>
      </c>
      <c r="I47" s="333">
        <f t="shared" si="20"/>
        <v>180</v>
      </c>
      <c r="J47" s="204">
        <v>0.4</v>
      </c>
      <c r="K47" s="44">
        <f t="shared" si="6"/>
        <v>473</v>
      </c>
      <c r="L47" s="43">
        <f t="shared" si="21"/>
        <v>567.6</v>
      </c>
      <c r="M47" s="42">
        <f t="shared" si="22"/>
        <v>4257</v>
      </c>
      <c r="N47" s="41">
        <f t="shared" si="23"/>
        <v>5108.3999999999996</v>
      </c>
      <c r="O47" s="460"/>
      <c r="P47" s="460"/>
      <c r="Q47" s="460"/>
      <c r="R47" s="460"/>
      <c r="T47" s="2"/>
      <c r="U47" s="40" t="s">
        <v>1192</v>
      </c>
      <c r="V47" s="40">
        <v>473</v>
      </c>
      <c r="W47" s="446"/>
    </row>
    <row r="48" spans="1:23" x14ac:dyDescent="0.3">
      <c r="A48" s="344" t="s">
        <v>1039</v>
      </c>
      <c r="B48" s="72" t="s">
        <v>1088</v>
      </c>
      <c r="C48" s="341" t="s">
        <v>1250</v>
      </c>
      <c r="D48" s="205" t="s">
        <v>1090</v>
      </c>
      <c r="E48" s="67" t="s">
        <v>1086</v>
      </c>
      <c r="F48" s="172">
        <v>9</v>
      </c>
      <c r="G48" s="58" t="s">
        <v>1085</v>
      </c>
      <c r="H48" s="172">
        <v>20</v>
      </c>
      <c r="I48" s="333">
        <f t="shared" si="20"/>
        <v>180</v>
      </c>
      <c r="J48" s="204">
        <v>0.4</v>
      </c>
      <c r="K48" s="44">
        <f t="shared" si="6"/>
        <v>572</v>
      </c>
      <c r="L48" s="43">
        <f t="shared" si="21"/>
        <v>686.4</v>
      </c>
      <c r="M48" s="42">
        <f t="shared" si="22"/>
        <v>5148</v>
      </c>
      <c r="N48" s="41">
        <f t="shared" si="23"/>
        <v>6177.6</v>
      </c>
      <c r="O48" s="460"/>
      <c r="P48" s="460"/>
      <c r="Q48" s="460"/>
      <c r="R48" s="460"/>
      <c r="T48" s="2"/>
      <c r="U48" s="40" t="s">
        <v>1192</v>
      </c>
      <c r="V48" s="40">
        <v>572</v>
      </c>
      <c r="W48" s="446"/>
    </row>
    <row r="49" spans="1:23" x14ac:dyDescent="0.3">
      <c r="A49" s="344" t="s">
        <v>1039</v>
      </c>
      <c r="B49" s="72" t="s">
        <v>1088</v>
      </c>
      <c r="C49" s="341" t="s">
        <v>1250</v>
      </c>
      <c r="D49" s="205" t="s">
        <v>1089</v>
      </c>
      <c r="E49" s="67" t="s">
        <v>1086</v>
      </c>
      <c r="F49" s="172">
        <v>9</v>
      </c>
      <c r="G49" s="58" t="s">
        <v>1085</v>
      </c>
      <c r="H49" s="172">
        <v>20</v>
      </c>
      <c r="I49" s="333">
        <f t="shared" si="20"/>
        <v>180</v>
      </c>
      <c r="J49" s="204">
        <v>0.4</v>
      </c>
      <c r="K49" s="44">
        <f t="shared" si="6"/>
        <v>869</v>
      </c>
      <c r="L49" s="43">
        <f t="shared" si="21"/>
        <v>1042.8</v>
      </c>
      <c r="M49" s="42">
        <f t="shared" si="22"/>
        <v>7821</v>
      </c>
      <c r="N49" s="41">
        <f t="shared" si="23"/>
        <v>9385.2000000000007</v>
      </c>
      <c r="O49" s="460"/>
      <c r="P49" s="460"/>
      <c r="Q49" s="460"/>
      <c r="R49" s="460"/>
      <c r="T49" s="2"/>
      <c r="U49" s="40" t="s">
        <v>1192</v>
      </c>
      <c r="V49" s="40">
        <v>869</v>
      </c>
      <c r="W49" s="446"/>
    </row>
    <row r="50" spans="1:23" x14ac:dyDescent="0.3">
      <c r="A50" s="344" t="s">
        <v>1039</v>
      </c>
      <c r="B50" s="72" t="s">
        <v>1088</v>
      </c>
      <c r="C50" s="341" t="s">
        <v>1250</v>
      </c>
      <c r="D50" s="205" t="s">
        <v>1087</v>
      </c>
      <c r="E50" s="67" t="s">
        <v>1086</v>
      </c>
      <c r="F50" s="172">
        <v>9</v>
      </c>
      <c r="G50" s="58" t="s">
        <v>1085</v>
      </c>
      <c r="H50" s="172">
        <v>20</v>
      </c>
      <c r="I50" s="333">
        <f t="shared" si="20"/>
        <v>180</v>
      </c>
      <c r="J50" s="204">
        <v>0.4</v>
      </c>
      <c r="K50" s="44">
        <f t="shared" si="6"/>
        <v>1617</v>
      </c>
      <c r="L50" s="43">
        <f t="shared" si="21"/>
        <v>1940.4</v>
      </c>
      <c r="M50" s="42">
        <f t="shared" si="22"/>
        <v>14553</v>
      </c>
      <c r="N50" s="41">
        <f t="shared" si="23"/>
        <v>17463.599999999999</v>
      </c>
      <c r="O50" s="460"/>
      <c r="P50" s="460"/>
      <c r="Q50" s="460"/>
      <c r="R50" s="460"/>
      <c r="T50" s="2"/>
      <c r="U50" s="40" t="s">
        <v>1192</v>
      </c>
      <c r="V50" s="40">
        <v>1617</v>
      </c>
      <c r="W50" s="446"/>
    </row>
    <row r="51" spans="1:23" x14ac:dyDescent="0.3">
      <c r="A51" s="344" t="s">
        <v>1039</v>
      </c>
      <c r="B51" s="70" t="s">
        <v>1080</v>
      </c>
      <c r="C51" s="206" t="s">
        <v>1084</v>
      </c>
      <c r="D51" s="205" t="s">
        <v>1355</v>
      </c>
      <c r="E51" s="67" t="s">
        <v>1079</v>
      </c>
      <c r="F51" s="172">
        <v>20</v>
      </c>
      <c r="G51" s="58" t="s">
        <v>91</v>
      </c>
      <c r="H51" s="172">
        <v>10</v>
      </c>
      <c r="I51" s="333">
        <f t="shared" si="20"/>
        <v>200</v>
      </c>
      <c r="J51" s="204">
        <v>2.8</v>
      </c>
      <c r="K51" s="44">
        <f t="shared" si="6"/>
        <v>178</v>
      </c>
      <c r="L51" s="43">
        <f t="shared" si="21"/>
        <v>213.6</v>
      </c>
      <c r="M51" s="42">
        <f t="shared" si="22"/>
        <v>3560</v>
      </c>
      <c r="N51" s="41">
        <f t="shared" si="23"/>
        <v>4272</v>
      </c>
      <c r="O51" s="460"/>
      <c r="P51" s="460"/>
      <c r="Q51" s="460"/>
      <c r="R51" s="460"/>
      <c r="T51" s="2"/>
      <c r="U51" s="40" t="s">
        <v>1192</v>
      </c>
      <c r="V51" s="40">
        <v>178</v>
      </c>
      <c r="W51" s="446"/>
    </row>
    <row r="52" spans="1:23" x14ac:dyDescent="0.3">
      <c r="A52" s="344" t="s">
        <v>1039</v>
      </c>
      <c r="B52" s="72" t="s">
        <v>1080</v>
      </c>
      <c r="C52" s="206" t="s">
        <v>1083</v>
      </c>
      <c r="D52" s="205" t="s">
        <v>1354</v>
      </c>
      <c r="E52" s="67" t="s">
        <v>1079</v>
      </c>
      <c r="F52" s="172">
        <v>20</v>
      </c>
      <c r="G52" s="58" t="s">
        <v>91</v>
      </c>
      <c r="H52" s="172">
        <v>10</v>
      </c>
      <c r="I52" s="333">
        <f t="shared" si="20"/>
        <v>200</v>
      </c>
      <c r="J52" s="204">
        <v>2.8</v>
      </c>
      <c r="K52" s="44">
        <f t="shared" si="6"/>
        <v>178</v>
      </c>
      <c r="L52" s="43">
        <f t="shared" si="21"/>
        <v>213.6</v>
      </c>
      <c r="M52" s="42">
        <f t="shared" si="22"/>
        <v>3560</v>
      </c>
      <c r="N52" s="41">
        <f t="shared" si="23"/>
        <v>4272</v>
      </c>
      <c r="O52" s="460"/>
      <c r="P52" s="460"/>
      <c r="Q52" s="460"/>
      <c r="R52" s="460"/>
      <c r="T52" s="2"/>
      <c r="U52" s="40" t="s">
        <v>1192</v>
      </c>
      <c r="V52" s="40">
        <v>178</v>
      </c>
      <c r="W52" s="446"/>
    </row>
    <row r="53" spans="1:23" x14ac:dyDescent="0.3">
      <c r="A53" s="344" t="s">
        <v>1039</v>
      </c>
      <c r="B53" s="72" t="s">
        <v>1080</v>
      </c>
      <c r="C53" s="206" t="s">
        <v>1082</v>
      </c>
      <c r="D53" s="205" t="s">
        <v>1353</v>
      </c>
      <c r="E53" s="67" t="s">
        <v>1079</v>
      </c>
      <c r="F53" s="172">
        <v>20</v>
      </c>
      <c r="G53" s="58" t="s">
        <v>91</v>
      </c>
      <c r="H53" s="172">
        <v>10</v>
      </c>
      <c r="I53" s="333">
        <f t="shared" si="20"/>
        <v>200</v>
      </c>
      <c r="J53" s="204">
        <v>2.8</v>
      </c>
      <c r="K53" s="44">
        <f t="shared" si="6"/>
        <v>178</v>
      </c>
      <c r="L53" s="43">
        <f t="shared" si="21"/>
        <v>213.6</v>
      </c>
      <c r="M53" s="42">
        <f t="shared" si="22"/>
        <v>3560</v>
      </c>
      <c r="N53" s="41">
        <f t="shared" si="23"/>
        <v>4272</v>
      </c>
      <c r="O53" s="460"/>
      <c r="P53" s="460"/>
      <c r="Q53" s="460"/>
      <c r="R53" s="460"/>
      <c r="T53" s="2"/>
      <c r="U53" s="40" t="s">
        <v>1192</v>
      </c>
      <c r="V53" s="40">
        <v>178</v>
      </c>
      <c r="W53" s="446"/>
    </row>
    <row r="54" spans="1:23" x14ac:dyDescent="0.3">
      <c r="A54" s="344" t="s">
        <v>1039</v>
      </c>
      <c r="B54" s="72" t="s">
        <v>1080</v>
      </c>
      <c r="C54" s="206" t="s">
        <v>1081</v>
      </c>
      <c r="D54" s="205" t="s">
        <v>1352</v>
      </c>
      <c r="E54" s="67" t="s">
        <v>1079</v>
      </c>
      <c r="F54" s="172">
        <v>20</v>
      </c>
      <c r="G54" s="58" t="s">
        <v>91</v>
      </c>
      <c r="H54" s="172">
        <v>10</v>
      </c>
      <c r="I54" s="333">
        <f t="shared" si="20"/>
        <v>200</v>
      </c>
      <c r="J54" s="204">
        <v>2.8</v>
      </c>
      <c r="K54" s="44">
        <f t="shared" si="6"/>
        <v>178</v>
      </c>
      <c r="L54" s="43">
        <f t="shared" si="21"/>
        <v>213.6</v>
      </c>
      <c r="M54" s="42">
        <f t="shared" si="22"/>
        <v>3560</v>
      </c>
      <c r="N54" s="41">
        <f t="shared" si="23"/>
        <v>4272</v>
      </c>
      <c r="O54" s="460"/>
      <c r="P54" s="460"/>
      <c r="Q54" s="460"/>
      <c r="R54" s="460"/>
      <c r="T54" s="2"/>
      <c r="U54" s="40" t="s">
        <v>1192</v>
      </c>
      <c r="V54" s="40">
        <v>178</v>
      </c>
      <c r="W54" s="446"/>
    </row>
    <row r="55" spans="1:23" x14ac:dyDescent="0.3">
      <c r="A55" s="344" t="s">
        <v>1039</v>
      </c>
      <c r="B55" s="72" t="s">
        <v>1080</v>
      </c>
      <c r="C55" s="341" t="s">
        <v>1250</v>
      </c>
      <c r="D55" s="205" t="s">
        <v>1356</v>
      </c>
      <c r="E55" s="67" t="s">
        <v>1079</v>
      </c>
      <c r="F55" s="172">
        <v>20</v>
      </c>
      <c r="G55" s="170" t="s">
        <v>91</v>
      </c>
      <c r="H55" s="172">
        <v>10</v>
      </c>
      <c r="I55" s="332">
        <f t="shared" si="20"/>
        <v>200</v>
      </c>
      <c r="J55" s="204">
        <v>2.8</v>
      </c>
      <c r="K55" s="44">
        <f t="shared" si="6"/>
        <v>187</v>
      </c>
      <c r="L55" s="43">
        <f t="shared" si="21"/>
        <v>224.4</v>
      </c>
      <c r="M55" s="42">
        <f t="shared" si="22"/>
        <v>3740</v>
      </c>
      <c r="N55" s="41">
        <f t="shared" si="23"/>
        <v>4488</v>
      </c>
      <c r="O55" s="460"/>
      <c r="P55" s="460"/>
      <c r="Q55" s="460"/>
      <c r="R55" s="460"/>
      <c r="T55" s="2"/>
      <c r="U55" s="40" t="s">
        <v>1192</v>
      </c>
      <c r="V55" s="40">
        <v>187</v>
      </c>
      <c r="W55" s="446"/>
    </row>
    <row r="56" spans="1:23" x14ac:dyDescent="0.3">
      <c r="A56" s="344" t="s">
        <v>1039</v>
      </c>
      <c r="B56" s="72" t="s">
        <v>1080</v>
      </c>
      <c r="C56" s="341" t="s">
        <v>1250</v>
      </c>
      <c r="D56" s="205" t="s">
        <v>1359</v>
      </c>
      <c r="E56" s="67" t="s">
        <v>1079</v>
      </c>
      <c r="F56" s="172">
        <v>20</v>
      </c>
      <c r="G56" s="170" t="s">
        <v>91</v>
      </c>
      <c r="H56" s="172">
        <v>10</v>
      </c>
      <c r="I56" s="332">
        <f t="shared" si="20"/>
        <v>200</v>
      </c>
      <c r="J56" s="204">
        <v>2.8</v>
      </c>
      <c r="K56" s="44">
        <f t="shared" si="6"/>
        <v>187</v>
      </c>
      <c r="L56" s="43">
        <f t="shared" si="21"/>
        <v>224.4</v>
      </c>
      <c r="M56" s="42">
        <f t="shared" si="22"/>
        <v>3740</v>
      </c>
      <c r="N56" s="41">
        <f t="shared" si="23"/>
        <v>4488</v>
      </c>
      <c r="O56" s="460"/>
      <c r="P56" s="460"/>
      <c r="Q56" s="460"/>
      <c r="R56" s="460"/>
      <c r="T56" s="2"/>
      <c r="U56" s="40" t="s">
        <v>1192</v>
      </c>
      <c r="V56" s="40">
        <v>187</v>
      </c>
      <c r="W56" s="446"/>
    </row>
    <row r="57" spans="1:23" x14ac:dyDescent="0.3">
      <c r="A57" s="344" t="s">
        <v>1039</v>
      </c>
      <c r="B57" s="72" t="s">
        <v>1080</v>
      </c>
      <c r="C57" s="341" t="s">
        <v>1250</v>
      </c>
      <c r="D57" s="205" t="s">
        <v>1362</v>
      </c>
      <c r="E57" s="67" t="s">
        <v>1079</v>
      </c>
      <c r="F57" s="172">
        <v>20</v>
      </c>
      <c r="G57" s="58" t="s">
        <v>91</v>
      </c>
      <c r="H57" s="172">
        <v>10</v>
      </c>
      <c r="I57" s="333">
        <f t="shared" si="20"/>
        <v>200</v>
      </c>
      <c r="J57" s="204">
        <v>2.8</v>
      </c>
      <c r="K57" s="44">
        <f t="shared" si="6"/>
        <v>187</v>
      </c>
      <c r="L57" s="43">
        <f t="shared" si="21"/>
        <v>224.4</v>
      </c>
      <c r="M57" s="42">
        <f t="shared" si="22"/>
        <v>3740</v>
      </c>
      <c r="N57" s="41">
        <f t="shared" si="23"/>
        <v>4488</v>
      </c>
      <c r="O57" s="460"/>
      <c r="P57" s="460"/>
      <c r="Q57" s="460"/>
      <c r="R57" s="460"/>
      <c r="T57" s="2"/>
      <c r="U57" s="40" t="s">
        <v>1192</v>
      </c>
      <c r="V57" s="40">
        <v>187</v>
      </c>
      <c r="W57" s="446"/>
    </row>
    <row r="58" spans="1:23" x14ac:dyDescent="0.3">
      <c r="A58" s="344" t="s">
        <v>1039</v>
      </c>
      <c r="B58" s="72" t="s">
        <v>1080</v>
      </c>
      <c r="C58" s="341" t="s">
        <v>1250</v>
      </c>
      <c r="D58" s="205" t="s">
        <v>1365</v>
      </c>
      <c r="E58" s="67" t="s">
        <v>1079</v>
      </c>
      <c r="F58" s="172">
        <v>20</v>
      </c>
      <c r="G58" s="58" t="s">
        <v>91</v>
      </c>
      <c r="H58" s="172">
        <v>10</v>
      </c>
      <c r="I58" s="333">
        <f t="shared" si="20"/>
        <v>200</v>
      </c>
      <c r="J58" s="204">
        <v>2.8</v>
      </c>
      <c r="K58" s="44">
        <f t="shared" si="6"/>
        <v>187</v>
      </c>
      <c r="L58" s="43">
        <f t="shared" si="21"/>
        <v>224.4</v>
      </c>
      <c r="M58" s="42">
        <f t="shared" si="22"/>
        <v>3740</v>
      </c>
      <c r="N58" s="41">
        <f t="shared" si="23"/>
        <v>4488</v>
      </c>
      <c r="O58" s="460"/>
      <c r="P58" s="460"/>
      <c r="Q58" s="460"/>
      <c r="R58" s="460"/>
      <c r="T58" s="2"/>
      <c r="U58" s="40" t="s">
        <v>1192</v>
      </c>
      <c r="V58" s="40">
        <v>187</v>
      </c>
      <c r="W58" s="446"/>
    </row>
    <row r="59" spans="1:23" x14ac:dyDescent="0.3">
      <c r="A59" s="344" t="s">
        <v>1039</v>
      </c>
      <c r="B59" s="72" t="s">
        <v>1080</v>
      </c>
      <c r="C59" s="341" t="s">
        <v>1250</v>
      </c>
      <c r="D59" s="205" t="s">
        <v>1357</v>
      </c>
      <c r="E59" s="67" t="s">
        <v>1079</v>
      </c>
      <c r="F59" s="172">
        <v>20</v>
      </c>
      <c r="G59" s="58" t="s">
        <v>91</v>
      </c>
      <c r="H59" s="172">
        <v>10</v>
      </c>
      <c r="I59" s="333">
        <f t="shared" si="20"/>
        <v>200</v>
      </c>
      <c r="J59" s="204">
        <v>2.8</v>
      </c>
      <c r="K59" s="44">
        <f t="shared" si="6"/>
        <v>211</v>
      </c>
      <c r="L59" s="43">
        <f t="shared" si="21"/>
        <v>253.2</v>
      </c>
      <c r="M59" s="42">
        <f t="shared" si="22"/>
        <v>4220</v>
      </c>
      <c r="N59" s="41">
        <f t="shared" si="23"/>
        <v>5064</v>
      </c>
      <c r="O59" s="460"/>
      <c r="P59" s="460"/>
      <c r="Q59" s="460"/>
      <c r="R59" s="460"/>
      <c r="T59" s="2"/>
      <c r="U59" s="40" t="s">
        <v>1192</v>
      </c>
      <c r="V59" s="40">
        <v>211</v>
      </c>
      <c r="W59" s="446"/>
    </row>
    <row r="60" spans="1:23" x14ac:dyDescent="0.3">
      <c r="A60" s="344" t="s">
        <v>1039</v>
      </c>
      <c r="B60" s="72" t="s">
        <v>1080</v>
      </c>
      <c r="C60" s="341" t="s">
        <v>1250</v>
      </c>
      <c r="D60" s="205" t="s">
        <v>1360</v>
      </c>
      <c r="E60" s="67" t="s">
        <v>1079</v>
      </c>
      <c r="F60" s="172">
        <v>20</v>
      </c>
      <c r="G60" s="58" t="s">
        <v>91</v>
      </c>
      <c r="H60" s="172">
        <v>10</v>
      </c>
      <c r="I60" s="333">
        <f t="shared" si="20"/>
        <v>200</v>
      </c>
      <c r="J60" s="204">
        <v>2.8</v>
      </c>
      <c r="K60" s="44">
        <f t="shared" ref="K60:K85" si="24">ROUND(V60*(1-$N$11),2)</f>
        <v>211</v>
      </c>
      <c r="L60" s="43">
        <f t="shared" si="21"/>
        <v>253.2</v>
      </c>
      <c r="M60" s="42">
        <f t="shared" si="22"/>
        <v>4220</v>
      </c>
      <c r="N60" s="41">
        <f t="shared" si="23"/>
        <v>5064</v>
      </c>
      <c r="O60" s="460"/>
      <c r="P60" s="460"/>
      <c r="Q60" s="460"/>
      <c r="R60" s="460"/>
      <c r="T60" s="2"/>
      <c r="U60" s="40" t="s">
        <v>1192</v>
      </c>
      <c r="V60" s="40">
        <v>211</v>
      </c>
      <c r="W60" s="446"/>
    </row>
    <row r="61" spans="1:23" x14ac:dyDescent="0.3">
      <c r="A61" s="344" t="s">
        <v>1039</v>
      </c>
      <c r="B61" s="72" t="s">
        <v>1080</v>
      </c>
      <c r="C61" s="341" t="s">
        <v>1250</v>
      </c>
      <c r="D61" s="205" t="s">
        <v>1363</v>
      </c>
      <c r="E61" s="67" t="s">
        <v>1079</v>
      </c>
      <c r="F61" s="172">
        <v>20</v>
      </c>
      <c r="G61" s="170" t="s">
        <v>91</v>
      </c>
      <c r="H61" s="172">
        <v>10</v>
      </c>
      <c r="I61" s="332">
        <f t="shared" si="20"/>
        <v>200</v>
      </c>
      <c r="J61" s="204">
        <v>2.8</v>
      </c>
      <c r="K61" s="44">
        <f t="shared" si="24"/>
        <v>211</v>
      </c>
      <c r="L61" s="43">
        <f t="shared" si="21"/>
        <v>253.2</v>
      </c>
      <c r="M61" s="42">
        <f t="shared" si="22"/>
        <v>4220</v>
      </c>
      <c r="N61" s="41">
        <f t="shared" si="23"/>
        <v>5064</v>
      </c>
      <c r="O61" s="460"/>
      <c r="P61" s="460"/>
      <c r="Q61" s="460"/>
      <c r="R61" s="460"/>
      <c r="T61" s="2"/>
      <c r="U61" s="40" t="s">
        <v>1192</v>
      </c>
      <c r="V61" s="40">
        <v>211</v>
      </c>
      <c r="W61" s="446"/>
    </row>
    <row r="62" spans="1:23" x14ac:dyDescent="0.3">
      <c r="A62" s="344" t="s">
        <v>1039</v>
      </c>
      <c r="B62" s="72" t="s">
        <v>1080</v>
      </c>
      <c r="C62" s="341" t="s">
        <v>1250</v>
      </c>
      <c r="D62" s="205" t="s">
        <v>1366</v>
      </c>
      <c r="E62" s="67" t="s">
        <v>1079</v>
      </c>
      <c r="F62" s="172">
        <v>20</v>
      </c>
      <c r="G62" s="170" t="s">
        <v>91</v>
      </c>
      <c r="H62" s="172">
        <v>10</v>
      </c>
      <c r="I62" s="332">
        <f t="shared" si="20"/>
        <v>200</v>
      </c>
      <c r="J62" s="204">
        <v>2.8</v>
      </c>
      <c r="K62" s="44">
        <f t="shared" si="24"/>
        <v>211</v>
      </c>
      <c r="L62" s="43">
        <f t="shared" si="21"/>
        <v>253.2</v>
      </c>
      <c r="M62" s="42">
        <f t="shared" si="22"/>
        <v>4220</v>
      </c>
      <c r="N62" s="41">
        <f t="shared" si="23"/>
        <v>5064</v>
      </c>
      <c r="O62" s="460"/>
      <c r="P62" s="460"/>
      <c r="Q62" s="460"/>
      <c r="R62" s="460"/>
      <c r="T62" s="2"/>
      <c r="U62" s="40" t="s">
        <v>1192</v>
      </c>
      <c r="V62" s="40">
        <v>211</v>
      </c>
      <c r="W62" s="446"/>
    </row>
    <row r="63" spans="1:23" x14ac:dyDescent="0.3">
      <c r="A63" s="344" t="s">
        <v>1039</v>
      </c>
      <c r="B63" s="72" t="s">
        <v>1080</v>
      </c>
      <c r="C63" s="341" t="s">
        <v>1250</v>
      </c>
      <c r="D63" s="205" t="s">
        <v>1358</v>
      </c>
      <c r="E63" s="67" t="s">
        <v>1079</v>
      </c>
      <c r="F63" s="172">
        <v>20</v>
      </c>
      <c r="G63" s="170" t="s">
        <v>91</v>
      </c>
      <c r="H63" s="172">
        <v>10</v>
      </c>
      <c r="I63" s="332">
        <f t="shared" si="20"/>
        <v>200</v>
      </c>
      <c r="J63" s="204">
        <v>2.8</v>
      </c>
      <c r="K63" s="44">
        <f t="shared" si="24"/>
        <v>231</v>
      </c>
      <c r="L63" s="43">
        <f t="shared" si="21"/>
        <v>277.2</v>
      </c>
      <c r="M63" s="42">
        <f t="shared" si="22"/>
        <v>4620</v>
      </c>
      <c r="N63" s="41">
        <f t="shared" si="23"/>
        <v>5544</v>
      </c>
      <c r="O63" s="460"/>
      <c r="P63" s="460"/>
      <c r="Q63" s="460"/>
      <c r="R63" s="460"/>
      <c r="T63" s="2"/>
      <c r="U63" s="40" t="s">
        <v>1192</v>
      </c>
      <c r="V63" s="40">
        <v>231</v>
      </c>
      <c r="W63" s="446"/>
    </row>
    <row r="64" spans="1:23" x14ac:dyDescent="0.3">
      <c r="A64" s="344" t="s">
        <v>1039</v>
      </c>
      <c r="B64" s="72" t="s">
        <v>1080</v>
      </c>
      <c r="C64" s="341" t="s">
        <v>1250</v>
      </c>
      <c r="D64" s="205" t="s">
        <v>1361</v>
      </c>
      <c r="E64" s="67" t="s">
        <v>1079</v>
      </c>
      <c r="F64" s="172">
        <v>20</v>
      </c>
      <c r="G64" s="58" t="s">
        <v>91</v>
      </c>
      <c r="H64" s="172">
        <v>10</v>
      </c>
      <c r="I64" s="333">
        <f t="shared" si="20"/>
        <v>200</v>
      </c>
      <c r="J64" s="204">
        <v>2.8</v>
      </c>
      <c r="K64" s="44">
        <f t="shared" si="24"/>
        <v>231</v>
      </c>
      <c r="L64" s="43">
        <f t="shared" si="21"/>
        <v>277.2</v>
      </c>
      <c r="M64" s="42">
        <f t="shared" si="22"/>
        <v>4620</v>
      </c>
      <c r="N64" s="41">
        <f t="shared" si="23"/>
        <v>5544</v>
      </c>
      <c r="O64" s="460"/>
      <c r="P64" s="460"/>
      <c r="Q64" s="460"/>
      <c r="R64" s="460"/>
      <c r="T64" s="2"/>
      <c r="U64" s="40" t="s">
        <v>1192</v>
      </c>
      <c r="V64" s="40">
        <v>231</v>
      </c>
      <c r="W64" s="446"/>
    </row>
    <row r="65" spans="1:23" x14ac:dyDescent="0.3">
      <c r="A65" s="344" t="s">
        <v>1039</v>
      </c>
      <c r="B65" s="72" t="s">
        <v>1080</v>
      </c>
      <c r="C65" s="341" t="s">
        <v>1250</v>
      </c>
      <c r="D65" s="205" t="s">
        <v>1364</v>
      </c>
      <c r="E65" s="67" t="s">
        <v>1079</v>
      </c>
      <c r="F65" s="172">
        <v>20</v>
      </c>
      <c r="G65" s="58" t="s">
        <v>91</v>
      </c>
      <c r="H65" s="172">
        <v>10</v>
      </c>
      <c r="I65" s="333">
        <f t="shared" si="20"/>
        <v>200</v>
      </c>
      <c r="J65" s="204">
        <v>2.8</v>
      </c>
      <c r="K65" s="44">
        <f t="shared" si="24"/>
        <v>231</v>
      </c>
      <c r="L65" s="43">
        <f t="shared" si="21"/>
        <v>277.2</v>
      </c>
      <c r="M65" s="42">
        <f t="shared" si="22"/>
        <v>4620</v>
      </c>
      <c r="N65" s="41">
        <f t="shared" si="23"/>
        <v>5544</v>
      </c>
      <c r="O65" s="460"/>
      <c r="P65" s="460"/>
      <c r="Q65" s="460"/>
      <c r="R65" s="460"/>
      <c r="T65" s="2"/>
      <c r="U65" s="40" t="s">
        <v>1192</v>
      </c>
      <c r="V65" s="40">
        <v>231</v>
      </c>
      <c r="W65" s="446"/>
    </row>
    <row r="66" spans="1:23" x14ac:dyDescent="0.3">
      <c r="A66" s="344" t="s">
        <v>1039</v>
      </c>
      <c r="B66" s="72" t="s">
        <v>1080</v>
      </c>
      <c r="C66" s="341" t="s">
        <v>1250</v>
      </c>
      <c r="D66" s="205" t="s">
        <v>1367</v>
      </c>
      <c r="E66" s="67" t="s">
        <v>1079</v>
      </c>
      <c r="F66" s="172">
        <v>20</v>
      </c>
      <c r="G66" s="58" t="s">
        <v>91</v>
      </c>
      <c r="H66" s="172">
        <v>10</v>
      </c>
      <c r="I66" s="333">
        <f t="shared" si="20"/>
        <v>200</v>
      </c>
      <c r="J66" s="204">
        <v>2.8</v>
      </c>
      <c r="K66" s="44">
        <f t="shared" si="24"/>
        <v>231</v>
      </c>
      <c r="L66" s="43">
        <f t="shared" si="21"/>
        <v>277.2</v>
      </c>
      <c r="M66" s="42">
        <f t="shared" si="22"/>
        <v>4620</v>
      </c>
      <c r="N66" s="41">
        <f t="shared" si="23"/>
        <v>5544</v>
      </c>
      <c r="O66" s="460"/>
      <c r="P66" s="460"/>
      <c r="Q66" s="460"/>
      <c r="R66" s="460"/>
      <c r="T66" s="2"/>
      <c r="U66" s="40" t="s">
        <v>1192</v>
      </c>
      <c r="V66" s="40">
        <v>231</v>
      </c>
      <c r="W66" s="446"/>
    </row>
    <row r="67" spans="1:23" x14ac:dyDescent="0.3">
      <c r="A67" s="344" t="s">
        <v>1039</v>
      </c>
      <c r="B67" s="70" t="s">
        <v>1520</v>
      </c>
      <c r="C67" s="206" t="s">
        <v>1078</v>
      </c>
      <c r="D67" s="205" t="s">
        <v>1690</v>
      </c>
      <c r="E67" s="67" t="s">
        <v>912</v>
      </c>
      <c r="F67" s="172">
        <v>460</v>
      </c>
      <c r="G67" s="58" t="s">
        <v>1049</v>
      </c>
      <c r="H67" s="172">
        <v>1</v>
      </c>
      <c r="I67" s="333">
        <f t="shared" ref="I67:I99" si="25">H67*F67</f>
        <v>460</v>
      </c>
      <c r="J67" s="204">
        <v>6</v>
      </c>
      <c r="K67" s="44">
        <f t="shared" si="24"/>
        <v>13.5</v>
      </c>
      <c r="L67" s="43">
        <f t="shared" si="21"/>
        <v>16.2</v>
      </c>
      <c r="M67" s="42">
        <f t="shared" si="22"/>
        <v>6210</v>
      </c>
      <c r="N67" s="41">
        <f t="shared" si="23"/>
        <v>7452</v>
      </c>
      <c r="O67" s="460"/>
      <c r="P67" s="460"/>
      <c r="Q67" s="460"/>
      <c r="R67" s="460"/>
      <c r="T67" s="2"/>
      <c r="U67" s="40" t="s">
        <v>1192</v>
      </c>
      <c r="V67" s="40">
        <v>13.5</v>
      </c>
      <c r="W67" s="446"/>
    </row>
    <row r="68" spans="1:23" x14ac:dyDescent="0.3">
      <c r="A68" s="344" t="s">
        <v>1039</v>
      </c>
      <c r="B68" s="72" t="s">
        <v>1520</v>
      </c>
      <c r="C68" s="207" t="s">
        <v>1077</v>
      </c>
      <c r="D68" s="205" t="s">
        <v>1567</v>
      </c>
      <c r="E68" s="67" t="s">
        <v>912</v>
      </c>
      <c r="F68" s="172">
        <v>410</v>
      </c>
      <c r="G68" s="170" t="s">
        <v>1049</v>
      </c>
      <c r="H68" s="172">
        <v>1</v>
      </c>
      <c r="I68" s="332">
        <f t="shared" si="25"/>
        <v>410</v>
      </c>
      <c r="J68" s="204">
        <v>6</v>
      </c>
      <c r="K68" s="44">
        <f t="shared" si="24"/>
        <v>15</v>
      </c>
      <c r="L68" s="43">
        <f t="shared" si="21"/>
        <v>18</v>
      </c>
      <c r="M68" s="42">
        <f t="shared" si="22"/>
        <v>6150</v>
      </c>
      <c r="N68" s="41">
        <f t="shared" si="23"/>
        <v>7380</v>
      </c>
      <c r="O68" s="460"/>
      <c r="P68" s="460"/>
      <c r="Q68" s="460"/>
      <c r="R68" s="460"/>
      <c r="T68" s="2"/>
      <c r="U68" s="40" t="s">
        <v>1192</v>
      </c>
      <c r="V68" s="40">
        <v>15</v>
      </c>
      <c r="W68" s="446"/>
    </row>
    <row r="69" spans="1:23" x14ac:dyDescent="0.3">
      <c r="A69" s="344" t="s">
        <v>1039</v>
      </c>
      <c r="B69" s="72" t="s">
        <v>1520</v>
      </c>
      <c r="C69" s="206" t="s">
        <v>1076</v>
      </c>
      <c r="D69" s="205" t="s">
        <v>1568</v>
      </c>
      <c r="E69" s="67" t="s">
        <v>912</v>
      </c>
      <c r="F69" s="172">
        <v>330</v>
      </c>
      <c r="G69" s="58" t="s">
        <v>1049</v>
      </c>
      <c r="H69" s="172">
        <v>1</v>
      </c>
      <c r="I69" s="333">
        <f t="shared" si="25"/>
        <v>330</v>
      </c>
      <c r="J69" s="204">
        <v>6</v>
      </c>
      <c r="K69" s="44">
        <f t="shared" si="24"/>
        <v>16.5</v>
      </c>
      <c r="L69" s="43">
        <f t="shared" si="21"/>
        <v>19.8</v>
      </c>
      <c r="M69" s="42">
        <f t="shared" si="22"/>
        <v>5445</v>
      </c>
      <c r="N69" s="41">
        <f t="shared" si="23"/>
        <v>6534</v>
      </c>
      <c r="O69" s="460"/>
      <c r="P69" s="460"/>
      <c r="Q69" s="460"/>
      <c r="R69" s="460"/>
      <c r="T69" s="2"/>
      <c r="U69" s="40" t="s">
        <v>1192</v>
      </c>
      <c r="V69" s="40">
        <v>16.5</v>
      </c>
      <c r="W69" s="446"/>
    </row>
    <row r="70" spans="1:23" x14ac:dyDescent="0.3">
      <c r="A70" s="344" t="s">
        <v>1039</v>
      </c>
      <c r="B70" s="72" t="s">
        <v>1520</v>
      </c>
      <c r="C70" s="206" t="s">
        <v>1075</v>
      </c>
      <c r="D70" s="205" t="s">
        <v>1569</v>
      </c>
      <c r="E70" s="67" t="s">
        <v>912</v>
      </c>
      <c r="F70" s="172">
        <v>320</v>
      </c>
      <c r="G70" s="58" t="s">
        <v>1049</v>
      </c>
      <c r="H70" s="172">
        <v>1</v>
      </c>
      <c r="I70" s="333">
        <f t="shared" si="25"/>
        <v>320</v>
      </c>
      <c r="J70" s="204">
        <v>6</v>
      </c>
      <c r="K70" s="44">
        <f t="shared" si="24"/>
        <v>18</v>
      </c>
      <c r="L70" s="43">
        <f t="shared" si="21"/>
        <v>21.6</v>
      </c>
      <c r="M70" s="42">
        <f t="shared" si="22"/>
        <v>5760</v>
      </c>
      <c r="N70" s="41">
        <f t="shared" si="23"/>
        <v>6912</v>
      </c>
      <c r="O70" s="460"/>
      <c r="P70" s="460"/>
      <c r="Q70" s="460"/>
      <c r="R70" s="460"/>
      <c r="T70" s="2"/>
      <c r="U70" s="40" t="s">
        <v>1192</v>
      </c>
      <c r="V70" s="40">
        <v>18</v>
      </c>
      <c r="W70" s="446"/>
    </row>
    <row r="71" spans="1:23" x14ac:dyDescent="0.3">
      <c r="A71" s="344" t="s">
        <v>1039</v>
      </c>
      <c r="B71" s="72" t="s">
        <v>1520</v>
      </c>
      <c r="C71" s="206" t="s">
        <v>1074</v>
      </c>
      <c r="D71" s="205" t="s">
        <v>1570</v>
      </c>
      <c r="E71" s="67" t="s">
        <v>912</v>
      </c>
      <c r="F71" s="172">
        <v>280</v>
      </c>
      <c r="G71" s="58" t="s">
        <v>1049</v>
      </c>
      <c r="H71" s="172">
        <v>1</v>
      </c>
      <c r="I71" s="333">
        <f t="shared" si="25"/>
        <v>280</v>
      </c>
      <c r="J71" s="204">
        <v>6</v>
      </c>
      <c r="K71" s="44">
        <f t="shared" si="24"/>
        <v>20</v>
      </c>
      <c r="L71" s="43">
        <f t="shared" si="21"/>
        <v>24</v>
      </c>
      <c r="M71" s="42">
        <f t="shared" si="22"/>
        <v>5600</v>
      </c>
      <c r="N71" s="41">
        <f t="shared" si="23"/>
        <v>6720</v>
      </c>
      <c r="O71" s="460"/>
      <c r="P71" s="460"/>
      <c r="Q71" s="460"/>
      <c r="R71" s="460"/>
      <c r="T71" s="2"/>
      <c r="U71" s="40" t="s">
        <v>1192</v>
      </c>
      <c r="V71" s="40">
        <v>20</v>
      </c>
      <c r="W71" s="446"/>
    </row>
    <row r="72" spans="1:23" x14ac:dyDescent="0.3">
      <c r="A72" s="344" t="s">
        <v>1039</v>
      </c>
      <c r="B72" s="72" t="s">
        <v>1520</v>
      </c>
      <c r="C72" s="206" t="s">
        <v>1073</v>
      </c>
      <c r="D72" s="205" t="s">
        <v>1571</v>
      </c>
      <c r="E72" s="67" t="s">
        <v>912</v>
      </c>
      <c r="F72" s="172">
        <v>270</v>
      </c>
      <c r="G72" s="58" t="s">
        <v>1049</v>
      </c>
      <c r="H72" s="172">
        <v>1</v>
      </c>
      <c r="I72" s="333">
        <f t="shared" si="25"/>
        <v>270</v>
      </c>
      <c r="J72" s="204">
        <v>6</v>
      </c>
      <c r="K72" s="44">
        <f t="shared" si="24"/>
        <v>23</v>
      </c>
      <c r="L72" s="43">
        <f t="shared" si="21"/>
        <v>27.6</v>
      </c>
      <c r="M72" s="42">
        <f t="shared" si="22"/>
        <v>6210</v>
      </c>
      <c r="N72" s="41">
        <f t="shared" si="23"/>
        <v>7452</v>
      </c>
      <c r="O72" s="460"/>
      <c r="P72" s="460"/>
      <c r="Q72" s="460"/>
      <c r="R72" s="460"/>
      <c r="T72" s="2"/>
      <c r="U72" s="40" t="s">
        <v>1192</v>
      </c>
      <c r="V72" s="40">
        <v>23</v>
      </c>
      <c r="W72" s="446"/>
    </row>
    <row r="73" spans="1:23" x14ac:dyDescent="0.3">
      <c r="A73" s="344" t="s">
        <v>1039</v>
      </c>
      <c r="B73" s="72" t="s">
        <v>1520</v>
      </c>
      <c r="C73" s="206" t="s">
        <v>1072</v>
      </c>
      <c r="D73" s="205" t="s">
        <v>1572</v>
      </c>
      <c r="E73" s="67" t="s">
        <v>912</v>
      </c>
      <c r="F73" s="172">
        <v>240</v>
      </c>
      <c r="G73" s="58" t="s">
        <v>1049</v>
      </c>
      <c r="H73" s="172">
        <v>1</v>
      </c>
      <c r="I73" s="333">
        <f t="shared" si="25"/>
        <v>240</v>
      </c>
      <c r="J73" s="204">
        <v>6</v>
      </c>
      <c r="K73" s="44">
        <f t="shared" si="24"/>
        <v>25.5</v>
      </c>
      <c r="L73" s="43">
        <f t="shared" si="21"/>
        <v>30.6</v>
      </c>
      <c r="M73" s="42">
        <f t="shared" si="22"/>
        <v>6120</v>
      </c>
      <c r="N73" s="41">
        <f t="shared" si="23"/>
        <v>7344</v>
      </c>
      <c r="O73" s="460"/>
      <c r="P73" s="460"/>
      <c r="Q73" s="460"/>
      <c r="R73" s="460"/>
      <c r="T73" s="2"/>
      <c r="U73" s="40" t="s">
        <v>1192</v>
      </c>
      <c r="V73" s="40">
        <v>25.5</v>
      </c>
      <c r="W73" s="446"/>
    </row>
    <row r="74" spans="1:23" x14ac:dyDescent="0.3">
      <c r="A74" s="344" t="s">
        <v>1039</v>
      </c>
      <c r="B74" s="72" t="s">
        <v>1520</v>
      </c>
      <c r="C74" s="206" t="s">
        <v>1071</v>
      </c>
      <c r="D74" s="205" t="s">
        <v>1573</v>
      </c>
      <c r="E74" s="67" t="s">
        <v>912</v>
      </c>
      <c r="F74" s="172">
        <v>220</v>
      </c>
      <c r="G74" s="58" t="s">
        <v>1049</v>
      </c>
      <c r="H74" s="172">
        <v>1</v>
      </c>
      <c r="I74" s="333">
        <f t="shared" si="25"/>
        <v>220</v>
      </c>
      <c r="J74" s="204">
        <v>6</v>
      </c>
      <c r="K74" s="44">
        <f t="shared" si="24"/>
        <v>29</v>
      </c>
      <c r="L74" s="43">
        <f t="shared" si="21"/>
        <v>34.799999999999997</v>
      </c>
      <c r="M74" s="42">
        <f t="shared" si="22"/>
        <v>6380</v>
      </c>
      <c r="N74" s="41">
        <f t="shared" si="23"/>
        <v>7656</v>
      </c>
      <c r="O74" s="460"/>
      <c r="P74" s="460"/>
      <c r="Q74" s="460"/>
      <c r="R74" s="460"/>
      <c r="T74" s="2"/>
      <c r="U74" s="40" t="s">
        <v>1192</v>
      </c>
      <c r="V74" s="40">
        <v>29</v>
      </c>
      <c r="W74" s="446"/>
    </row>
    <row r="75" spans="1:23" x14ac:dyDescent="0.3">
      <c r="A75" s="344" t="s">
        <v>1039</v>
      </c>
      <c r="B75" s="72" t="s">
        <v>1520</v>
      </c>
      <c r="C75" s="206" t="s">
        <v>1070</v>
      </c>
      <c r="D75" s="205" t="s">
        <v>1691</v>
      </c>
      <c r="E75" s="67" t="s">
        <v>912</v>
      </c>
      <c r="F75" s="172">
        <v>200</v>
      </c>
      <c r="G75" s="58" t="s">
        <v>1049</v>
      </c>
      <c r="H75" s="172">
        <v>1</v>
      </c>
      <c r="I75" s="333">
        <f t="shared" si="25"/>
        <v>200</v>
      </c>
      <c r="J75" s="204">
        <v>6</v>
      </c>
      <c r="K75" s="44">
        <f t="shared" si="24"/>
        <v>31.5</v>
      </c>
      <c r="L75" s="43">
        <f t="shared" si="21"/>
        <v>37.799999999999997</v>
      </c>
      <c r="M75" s="42">
        <f t="shared" si="22"/>
        <v>6300</v>
      </c>
      <c r="N75" s="41">
        <f t="shared" si="23"/>
        <v>7560</v>
      </c>
      <c r="O75" s="460"/>
      <c r="P75" s="460"/>
      <c r="Q75" s="460"/>
      <c r="R75" s="460"/>
      <c r="T75" s="2"/>
      <c r="U75" s="40" t="s">
        <v>1192</v>
      </c>
      <c r="V75" s="40">
        <v>31.5</v>
      </c>
      <c r="W75" s="446"/>
    </row>
    <row r="76" spans="1:23" x14ac:dyDescent="0.3">
      <c r="A76" s="344" t="s">
        <v>1039</v>
      </c>
      <c r="B76" s="72" t="s">
        <v>1520</v>
      </c>
      <c r="C76" s="206" t="s">
        <v>1069</v>
      </c>
      <c r="D76" s="205" t="s">
        <v>1698</v>
      </c>
      <c r="E76" s="67" t="s">
        <v>912</v>
      </c>
      <c r="F76" s="172">
        <v>160</v>
      </c>
      <c r="G76" s="170" t="s">
        <v>1049</v>
      </c>
      <c r="H76" s="172">
        <v>1</v>
      </c>
      <c r="I76" s="332">
        <f t="shared" si="25"/>
        <v>160</v>
      </c>
      <c r="J76" s="204">
        <v>6</v>
      </c>
      <c r="K76" s="44">
        <f t="shared" si="24"/>
        <v>42</v>
      </c>
      <c r="L76" s="43">
        <f t="shared" si="21"/>
        <v>50.4</v>
      </c>
      <c r="M76" s="42">
        <f t="shared" si="22"/>
        <v>6720</v>
      </c>
      <c r="N76" s="41">
        <f t="shared" si="23"/>
        <v>8064</v>
      </c>
      <c r="O76" s="460"/>
      <c r="P76" s="460"/>
      <c r="Q76" s="460"/>
      <c r="R76" s="460"/>
      <c r="T76" s="2"/>
      <c r="U76" s="40" t="s">
        <v>1192</v>
      </c>
      <c r="V76" s="40">
        <v>42</v>
      </c>
      <c r="W76" s="446"/>
    </row>
    <row r="77" spans="1:23" x14ac:dyDescent="0.3">
      <c r="A77" s="344" t="s">
        <v>1039</v>
      </c>
      <c r="B77" s="70" t="s">
        <v>1521</v>
      </c>
      <c r="C77" s="206" t="s">
        <v>1068</v>
      </c>
      <c r="D77" s="205" t="s">
        <v>1692</v>
      </c>
      <c r="E77" s="67" t="s">
        <v>912</v>
      </c>
      <c r="F77" s="172">
        <v>440</v>
      </c>
      <c r="G77" s="170" t="s">
        <v>1049</v>
      </c>
      <c r="H77" s="172">
        <v>1</v>
      </c>
      <c r="I77" s="332">
        <f t="shared" si="25"/>
        <v>440</v>
      </c>
      <c r="J77" s="204">
        <v>6</v>
      </c>
      <c r="K77" s="44">
        <f t="shared" si="24"/>
        <v>21.5</v>
      </c>
      <c r="L77" s="43">
        <f t="shared" si="21"/>
        <v>25.8</v>
      </c>
      <c r="M77" s="42">
        <f t="shared" si="22"/>
        <v>9460</v>
      </c>
      <c r="N77" s="41">
        <f t="shared" si="23"/>
        <v>11352</v>
      </c>
      <c r="O77" s="460"/>
      <c r="P77" s="460"/>
      <c r="Q77" s="460"/>
      <c r="R77" s="460"/>
      <c r="T77" s="2"/>
      <c r="U77" s="40" t="s">
        <v>1192</v>
      </c>
      <c r="V77" s="40">
        <v>21.5</v>
      </c>
      <c r="W77" s="446"/>
    </row>
    <row r="78" spans="1:23" x14ac:dyDescent="0.3">
      <c r="A78" s="344" t="s">
        <v>1039</v>
      </c>
      <c r="B78" s="72" t="s">
        <v>1521</v>
      </c>
      <c r="C78" s="206" t="s">
        <v>1067</v>
      </c>
      <c r="D78" s="205" t="s">
        <v>1574</v>
      </c>
      <c r="E78" s="67" t="s">
        <v>912</v>
      </c>
      <c r="F78" s="172">
        <v>390</v>
      </c>
      <c r="G78" s="58" t="s">
        <v>1049</v>
      </c>
      <c r="H78" s="172">
        <v>1</v>
      </c>
      <c r="I78" s="333">
        <f t="shared" si="25"/>
        <v>390</v>
      </c>
      <c r="J78" s="204">
        <v>6</v>
      </c>
      <c r="K78" s="44">
        <f t="shared" si="24"/>
        <v>23</v>
      </c>
      <c r="L78" s="43">
        <f t="shared" si="21"/>
        <v>27.6</v>
      </c>
      <c r="M78" s="42">
        <f t="shared" si="22"/>
        <v>8970</v>
      </c>
      <c r="N78" s="41">
        <f t="shared" si="23"/>
        <v>10764</v>
      </c>
      <c r="O78" s="460"/>
      <c r="P78" s="460"/>
      <c r="Q78" s="460"/>
      <c r="R78" s="460"/>
      <c r="T78" s="2"/>
      <c r="U78" s="40" t="s">
        <v>1192</v>
      </c>
      <c r="V78" s="40">
        <v>23</v>
      </c>
      <c r="W78" s="446"/>
    </row>
    <row r="79" spans="1:23" x14ac:dyDescent="0.3">
      <c r="A79" s="344" t="s">
        <v>1039</v>
      </c>
      <c r="B79" s="72" t="s">
        <v>1521</v>
      </c>
      <c r="C79" s="206" t="s">
        <v>1066</v>
      </c>
      <c r="D79" s="205" t="s">
        <v>1575</v>
      </c>
      <c r="E79" s="67" t="s">
        <v>912</v>
      </c>
      <c r="F79" s="172">
        <v>310</v>
      </c>
      <c r="G79" s="58" t="s">
        <v>1049</v>
      </c>
      <c r="H79" s="172">
        <v>1</v>
      </c>
      <c r="I79" s="333">
        <f t="shared" si="25"/>
        <v>310</v>
      </c>
      <c r="J79" s="204">
        <v>6</v>
      </c>
      <c r="K79" s="44">
        <f t="shared" si="24"/>
        <v>26.5</v>
      </c>
      <c r="L79" s="43">
        <f t="shared" si="21"/>
        <v>31.8</v>
      </c>
      <c r="M79" s="42">
        <f t="shared" si="22"/>
        <v>8215</v>
      </c>
      <c r="N79" s="41">
        <f t="shared" si="23"/>
        <v>9858</v>
      </c>
      <c r="O79" s="460"/>
      <c r="P79" s="460"/>
      <c r="Q79" s="460"/>
      <c r="R79" s="460"/>
      <c r="T79" s="2"/>
      <c r="U79" s="40" t="s">
        <v>1192</v>
      </c>
      <c r="V79" s="40">
        <v>26.5</v>
      </c>
      <c r="W79" s="446"/>
    </row>
    <row r="80" spans="1:23" x14ac:dyDescent="0.3">
      <c r="A80" s="344" t="s">
        <v>1039</v>
      </c>
      <c r="B80" s="72" t="s">
        <v>1521</v>
      </c>
      <c r="C80" s="206" t="s">
        <v>1065</v>
      </c>
      <c r="D80" s="205" t="s">
        <v>1576</v>
      </c>
      <c r="E80" s="67" t="s">
        <v>912</v>
      </c>
      <c r="F80" s="172">
        <v>300</v>
      </c>
      <c r="G80" s="58" t="s">
        <v>1049</v>
      </c>
      <c r="H80" s="172">
        <v>1</v>
      </c>
      <c r="I80" s="333">
        <f t="shared" si="25"/>
        <v>300</v>
      </c>
      <c r="J80" s="204">
        <v>6</v>
      </c>
      <c r="K80" s="44">
        <f t="shared" si="24"/>
        <v>27.5</v>
      </c>
      <c r="L80" s="43">
        <f t="shared" si="21"/>
        <v>33</v>
      </c>
      <c r="M80" s="42">
        <f t="shared" si="22"/>
        <v>8250</v>
      </c>
      <c r="N80" s="41">
        <f t="shared" si="23"/>
        <v>9900</v>
      </c>
      <c r="O80" s="460"/>
      <c r="P80" s="460"/>
      <c r="Q80" s="460"/>
      <c r="R80" s="460"/>
      <c r="T80" s="2"/>
      <c r="U80" s="40" t="s">
        <v>1192</v>
      </c>
      <c r="V80" s="40">
        <v>27.5</v>
      </c>
      <c r="W80" s="446"/>
    </row>
    <row r="81" spans="1:23" x14ac:dyDescent="0.3">
      <c r="A81" s="344" t="s">
        <v>1039</v>
      </c>
      <c r="B81" s="72" t="s">
        <v>1521</v>
      </c>
      <c r="C81" s="206" t="s">
        <v>1064</v>
      </c>
      <c r="D81" s="205" t="s">
        <v>1577</v>
      </c>
      <c r="E81" s="67" t="s">
        <v>912</v>
      </c>
      <c r="F81" s="172">
        <v>260</v>
      </c>
      <c r="G81" s="58" t="s">
        <v>1049</v>
      </c>
      <c r="H81" s="172">
        <v>1</v>
      </c>
      <c r="I81" s="333">
        <f t="shared" si="25"/>
        <v>260</v>
      </c>
      <c r="J81" s="204">
        <v>6</v>
      </c>
      <c r="K81" s="44">
        <f t="shared" si="24"/>
        <v>29</v>
      </c>
      <c r="L81" s="43">
        <f t="shared" si="21"/>
        <v>34.799999999999997</v>
      </c>
      <c r="M81" s="42">
        <f t="shared" si="22"/>
        <v>7540</v>
      </c>
      <c r="N81" s="41">
        <f t="shared" si="23"/>
        <v>9048</v>
      </c>
      <c r="O81" s="460"/>
      <c r="P81" s="460"/>
      <c r="Q81" s="460"/>
      <c r="R81" s="460"/>
      <c r="T81" s="2"/>
      <c r="U81" s="40" t="s">
        <v>1192</v>
      </c>
      <c r="V81" s="40">
        <v>29</v>
      </c>
      <c r="W81" s="446"/>
    </row>
    <row r="82" spans="1:23" x14ac:dyDescent="0.3">
      <c r="A82" s="344" t="s">
        <v>1039</v>
      </c>
      <c r="B82" s="72" t="s">
        <v>1521</v>
      </c>
      <c r="C82" s="206" t="s">
        <v>1063</v>
      </c>
      <c r="D82" s="205" t="s">
        <v>1578</v>
      </c>
      <c r="E82" s="67" t="s">
        <v>912</v>
      </c>
      <c r="F82" s="172">
        <v>250</v>
      </c>
      <c r="G82" s="58" t="s">
        <v>1049</v>
      </c>
      <c r="H82" s="172">
        <v>1</v>
      </c>
      <c r="I82" s="333">
        <f t="shared" si="25"/>
        <v>250</v>
      </c>
      <c r="J82" s="204">
        <v>6</v>
      </c>
      <c r="K82" s="44">
        <f t="shared" si="24"/>
        <v>36</v>
      </c>
      <c r="L82" s="43">
        <f t="shared" si="21"/>
        <v>43.2</v>
      </c>
      <c r="M82" s="42">
        <f t="shared" si="22"/>
        <v>9000</v>
      </c>
      <c r="N82" s="41">
        <f t="shared" si="23"/>
        <v>10800</v>
      </c>
      <c r="O82" s="460"/>
      <c r="P82" s="460"/>
      <c r="Q82" s="460"/>
      <c r="R82" s="460"/>
      <c r="T82" s="2"/>
      <c r="U82" s="40" t="s">
        <v>1192</v>
      </c>
      <c r="V82" s="40">
        <v>36</v>
      </c>
      <c r="W82" s="446"/>
    </row>
    <row r="83" spans="1:23" x14ac:dyDescent="0.3">
      <c r="A83" s="344" t="s">
        <v>1039</v>
      </c>
      <c r="B83" s="72" t="s">
        <v>1521</v>
      </c>
      <c r="C83" s="206" t="s">
        <v>1062</v>
      </c>
      <c r="D83" s="205" t="s">
        <v>1579</v>
      </c>
      <c r="E83" s="67" t="s">
        <v>912</v>
      </c>
      <c r="F83" s="172">
        <v>220</v>
      </c>
      <c r="G83" s="170" t="s">
        <v>1049</v>
      </c>
      <c r="H83" s="172">
        <v>1</v>
      </c>
      <c r="I83" s="332">
        <f t="shared" si="25"/>
        <v>220</v>
      </c>
      <c r="J83" s="204">
        <v>6</v>
      </c>
      <c r="K83" s="44">
        <f t="shared" si="24"/>
        <v>43.5</v>
      </c>
      <c r="L83" s="43">
        <f t="shared" si="21"/>
        <v>52.2</v>
      </c>
      <c r="M83" s="42">
        <f t="shared" si="22"/>
        <v>9570</v>
      </c>
      <c r="N83" s="41">
        <f t="shared" si="23"/>
        <v>11484</v>
      </c>
      <c r="O83" s="460"/>
      <c r="P83" s="460"/>
      <c r="Q83" s="460"/>
      <c r="R83" s="460"/>
      <c r="T83" s="2"/>
      <c r="U83" s="40" t="s">
        <v>1192</v>
      </c>
      <c r="V83" s="40">
        <v>43.5</v>
      </c>
      <c r="W83" s="446"/>
    </row>
    <row r="84" spans="1:23" x14ac:dyDescent="0.3">
      <c r="A84" s="344" t="s">
        <v>1039</v>
      </c>
      <c r="B84" s="72" t="s">
        <v>1521</v>
      </c>
      <c r="C84" s="206" t="s">
        <v>1061</v>
      </c>
      <c r="D84" s="205" t="s">
        <v>1580</v>
      </c>
      <c r="E84" s="67" t="s">
        <v>912</v>
      </c>
      <c r="F84" s="172">
        <v>220</v>
      </c>
      <c r="G84" s="170" t="s">
        <v>1049</v>
      </c>
      <c r="H84" s="172">
        <v>1</v>
      </c>
      <c r="I84" s="332">
        <f t="shared" si="25"/>
        <v>220</v>
      </c>
      <c r="J84" s="204">
        <v>6</v>
      </c>
      <c r="K84" s="44">
        <f t="shared" si="24"/>
        <v>54.5</v>
      </c>
      <c r="L84" s="43">
        <f t="shared" si="21"/>
        <v>65.400000000000006</v>
      </c>
      <c r="M84" s="42">
        <f t="shared" si="22"/>
        <v>11990</v>
      </c>
      <c r="N84" s="41">
        <f t="shared" si="23"/>
        <v>14388</v>
      </c>
      <c r="O84" s="460"/>
      <c r="P84" s="460"/>
      <c r="Q84" s="460"/>
      <c r="R84" s="460"/>
      <c r="T84" s="2"/>
      <c r="U84" s="40" t="s">
        <v>1192</v>
      </c>
      <c r="V84" s="40">
        <v>54.5</v>
      </c>
      <c r="W84" s="446"/>
    </row>
    <row r="85" spans="1:23" x14ac:dyDescent="0.3">
      <c r="A85" s="344" t="s">
        <v>1039</v>
      </c>
      <c r="B85" s="72" t="s">
        <v>1521</v>
      </c>
      <c r="C85" s="206" t="s">
        <v>1060</v>
      </c>
      <c r="D85" s="205" t="s">
        <v>1693</v>
      </c>
      <c r="E85" s="67" t="s">
        <v>912</v>
      </c>
      <c r="F85" s="172">
        <v>180</v>
      </c>
      <c r="G85" s="58" t="s">
        <v>1049</v>
      </c>
      <c r="H85" s="172">
        <v>1</v>
      </c>
      <c r="I85" s="333">
        <f t="shared" si="25"/>
        <v>180</v>
      </c>
      <c r="J85" s="204">
        <v>6</v>
      </c>
      <c r="K85" s="44">
        <f t="shared" si="24"/>
        <v>61</v>
      </c>
      <c r="L85" s="43">
        <f t="shared" si="21"/>
        <v>73.2</v>
      </c>
      <c r="M85" s="42">
        <f t="shared" si="22"/>
        <v>10980</v>
      </c>
      <c r="N85" s="41">
        <f t="shared" si="23"/>
        <v>13176</v>
      </c>
      <c r="O85" s="460"/>
      <c r="P85" s="460"/>
      <c r="Q85" s="460"/>
      <c r="R85" s="460"/>
      <c r="T85" s="2"/>
      <c r="U85" s="40" t="s">
        <v>1192</v>
      </c>
      <c r="V85" s="40">
        <v>61</v>
      </c>
      <c r="W85" s="446"/>
    </row>
    <row r="86" spans="1:23" x14ac:dyDescent="0.3">
      <c r="A86" s="344" t="s">
        <v>1039</v>
      </c>
      <c r="B86" s="70" t="s">
        <v>1522</v>
      </c>
      <c r="C86" s="207" t="s">
        <v>1697</v>
      </c>
      <c r="D86" s="205" t="s">
        <v>1696</v>
      </c>
      <c r="E86" s="67" t="s">
        <v>912</v>
      </c>
      <c r="F86" s="172">
        <v>370</v>
      </c>
      <c r="G86" s="58" t="s">
        <v>911</v>
      </c>
      <c r="H86" s="172">
        <v>1</v>
      </c>
      <c r="I86" s="333">
        <f t="shared" si="25"/>
        <v>370</v>
      </c>
      <c r="J86" s="204">
        <v>6</v>
      </c>
      <c r="K86" s="44">
        <f t="shared" ref="K86:K91" si="26">ROUND(V86*(1-$N$12),2)</f>
        <v>12</v>
      </c>
      <c r="L86" s="43">
        <f t="shared" si="21"/>
        <v>14.4</v>
      </c>
      <c r="M86" s="42">
        <f t="shared" si="22"/>
        <v>4440</v>
      </c>
      <c r="N86" s="41">
        <f t="shared" si="23"/>
        <v>5328</v>
      </c>
      <c r="O86" s="460"/>
      <c r="P86" s="460"/>
      <c r="Q86" s="460"/>
      <c r="R86" s="460"/>
      <c r="T86" s="2"/>
      <c r="U86" s="40" t="s">
        <v>1192</v>
      </c>
      <c r="V86" s="40">
        <v>12</v>
      </c>
      <c r="W86" s="446"/>
    </row>
    <row r="87" spans="1:23" x14ac:dyDescent="0.3">
      <c r="A87" s="344" t="s">
        <v>1039</v>
      </c>
      <c r="B87" s="72" t="s">
        <v>1522</v>
      </c>
      <c r="C87" s="207" t="s">
        <v>1339</v>
      </c>
      <c r="D87" s="205" t="s">
        <v>1581</v>
      </c>
      <c r="E87" s="67" t="s">
        <v>912</v>
      </c>
      <c r="F87" s="172">
        <v>400</v>
      </c>
      <c r="G87" s="170" t="s">
        <v>911</v>
      </c>
      <c r="H87" s="172">
        <v>1</v>
      </c>
      <c r="I87" s="332">
        <f t="shared" si="25"/>
        <v>400</v>
      </c>
      <c r="J87" s="204">
        <v>6</v>
      </c>
      <c r="K87" s="44">
        <f t="shared" si="26"/>
        <v>13.5</v>
      </c>
      <c r="L87" s="43">
        <f t="shared" si="21"/>
        <v>16.2</v>
      </c>
      <c r="M87" s="42">
        <f t="shared" si="22"/>
        <v>5400</v>
      </c>
      <c r="N87" s="41">
        <f t="shared" si="23"/>
        <v>6480</v>
      </c>
      <c r="O87" s="460"/>
      <c r="P87" s="460"/>
      <c r="Q87" s="460"/>
      <c r="R87" s="460"/>
      <c r="T87" s="2"/>
      <c r="U87" s="40" t="s">
        <v>1192</v>
      </c>
      <c r="V87" s="40">
        <v>13.5</v>
      </c>
      <c r="W87" s="446"/>
    </row>
    <row r="88" spans="1:23" x14ac:dyDescent="0.3">
      <c r="A88" s="344" t="s">
        <v>1039</v>
      </c>
      <c r="B88" s="72" t="s">
        <v>1522</v>
      </c>
      <c r="C88" s="207" t="s">
        <v>1340</v>
      </c>
      <c r="D88" s="205" t="s">
        <v>1582</v>
      </c>
      <c r="E88" s="67" t="s">
        <v>912</v>
      </c>
      <c r="F88" s="172">
        <v>350</v>
      </c>
      <c r="G88" s="170" t="s">
        <v>911</v>
      </c>
      <c r="H88" s="172">
        <v>1</v>
      </c>
      <c r="I88" s="332">
        <f t="shared" si="25"/>
        <v>350</v>
      </c>
      <c r="J88" s="204">
        <v>6</v>
      </c>
      <c r="K88" s="44">
        <f t="shared" si="26"/>
        <v>14</v>
      </c>
      <c r="L88" s="43">
        <f t="shared" si="21"/>
        <v>16.8</v>
      </c>
      <c r="M88" s="42">
        <f t="shared" si="22"/>
        <v>4900</v>
      </c>
      <c r="N88" s="41">
        <f t="shared" si="23"/>
        <v>5880</v>
      </c>
      <c r="O88" s="460"/>
      <c r="P88" s="460"/>
      <c r="Q88" s="460"/>
      <c r="R88" s="460"/>
      <c r="T88" s="2"/>
      <c r="U88" s="40" t="s">
        <v>1192</v>
      </c>
      <c r="V88" s="40">
        <v>14</v>
      </c>
      <c r="W88" s="446"/>
    </row>
    <row r="89" spans="1:23" x14ac:dyDescent="0.3">
      <c r="A89" s="344" t="s">
        <v>1039</v>
      </c>
      <c r="B89" s="72" t="s">
        <v>1522</v>
      </c>
      <c r="C89" s="207" t="s">
        <v>1341</v>
      </c>
      <c r="D89" s="205" t="s">
        <v>1583</v>
      </c>
      <c r="E89" s="67" t="s">
        <v>912</v>
      </c>
      <c r="F89" s="172">
        <v>300</v>
      </c>
      <c r="G89" s="170" t="s">
        <v>911</v>
      </c>
      <c r="H89" s="172">
        <v>1</v>
      </c>
      <c r="I89" s="332">
        <f t="shared" si="25"/>
        <v>300</v>
      </c>
      <c r="J89" s="204">
        <v>6</v>
      </c>
      <c r="K89" s="44">
        <f t="shared" si="26"/>
        <v>15.5</v>
      </c>
      <c r="L89" s="43">
        <f t="shared" si="21"/>
        <v>18.600000000000001</v>
      </c>
      <c r="M89" s="42">
        <f t="shared" si="22"/>
        <v>4650</v>
      </c>
      <c r="N89" s="41">
        <f t="shared" si="23"/>
        <v>5580</v>
      </c>
      <c r="O89" s="460"/>
      <c r="P89" s="460"/>
      <c r="Q89" s="460"/>
      <c r="R89" s="460"/>
      <c r="T89" s="2"/>
      <c r="U89" s="40" t="s">
        <v>1192</v>
      </c>
      <c r="V89" s="40">
        <v>15.5</v>
      </c>
      <c r="W89" s="446"/>
    </row>
    <row r="90" spans="1:23" x14ac:dyDescent="0.3">
      <c r="A90" s="344" t="s">
        <v>1039</v>
      </c>
      <c r="B90" s="72" t="s">
        <v>1522</v>
      </c>
      <c r="C90" s="207" t="s">
        <v>1342</v>
      </c>
      <c r="D90" s="205" t="s">
        <v>1584</v>
      </c>
      <c r="E90" s="67" t="s">
        <v>912</v>
      </c>
      <c r="F90" s="172">
        <v>250</v>
      </c>
      <c r="G90" s="58" t="s">
        <v>911</v>
      </c>
      <c r="H90" s="172">
        <v>1</v>
      </c>
      <c r="I90" s="333">
        <f t="shared" si="25"/>
        <v>250</v>
      </c>
      <c r="J90" s="204">
        <v>6</v>
      </c>
      <c r="K90" s="44">
        <f t="shared" si="26"/>
        <v>16.5</v>
      </c>
      <c r="L90" s="43">
        <f t="shared" si="21"/>
        <v>19.8</v>
      </c>
      <c r="M90" s="42">
        <f t="shared" si="22"/>
        <v>4125</v>
      </c>
      <c r="N90" s="41">
        <f t="shared" si="23"/>
        <v>4950</v>
      </c>
      <c r="O90" s="460"/>
      <c r="P90" s="460"/>
      <c r="Q90" s="460"/>
      <c r="R90" s="460"/>
      <c r="T90" s="2"/>
      <c r="U90" s="40" t="s">
        <v>1192</v>
      </c>
      <c r="V90" s="40">
        <v>16.5</v>
      </c>
      <c r="W90" s="446"/>
    </row>
    <row r="91" spans="1:23" x14ac:dyDescent="0.3">
      <c r="A91" s="344" t="s">
        <v>1039</v>
      </c>
      <c r="B91" s="72" t="s">
        <v>1522</v>
      </c>
      <c r="C91" s="207" t="s">
        <v>1343</v>
      </c>
      <c r="D91" s="205" t="s">
        <v>1585</v>
      </c>
      <c r="E91" s="67" t="s">
        <v>912</v>
      </c>
      <c r="F91" s="172">
        <v>220</v>
      </c>
      <c r="G91" s="58" t="s">
        <v>911</v>
      </c>
      <c r="H91" s="172">
        <v>1</v>
      </c>
      <c r="I91" s="333">
        <f t="shared" si="25"/>
        <v>220</v>
      </c>
      <c r="J91" s="204">
        <v>6</v>
      </c>
      <c r="K91" s="44">
        <f t="shared" si="26"/>
        <v>18</v>
      </c>
      <c r="L91" s="43">
        <f t="shared" si="21"/>
        <v>21.6</v>
      </c>
      <c r="M91" s="42">
        <f t="shared" si="22"/>
        <v>3960</v>
      </c>
      <c r="N91" s="41">
        <f t="shared" si="23"/>
        <v>4752</v>
      </c>
      <c r="O91" s="460"/>
      <c r="P91" s="460"/>
      <c r="Q91" s="460"/>
      <c r="R91" s="460"/>
      <c r="T91" s="2"/>
      <c r="U91" s="40" t="s">
        <v>1192</v>
      </c>
      <c r="V91" s="40">
        <v>18</v>
      </c>
      <c r="W91" s="446"/>
    </row>
    <row r="92" spans="1:23" x14ac:dyDescent="0.3">
      <c r="A92" s="344" t="s">
        <v>1039</v>
      </c>
      <c r="B92" s="70" t="s">
        <v>1050</v>
      </c>
      <c r="C92" s="206" t="s">
        <v>1433</v>
      </c>
      <c r="D92" s="205" t="s">
        <v>1059</v>
      </c>
      <c r="E92" s="67" t="s">
        <v>1</v>
      </c>
      <c r="F92" s="172">
        <v>25</v>
      </c>
      <c r="G92" s="58" t="s">
        <v>1035</v>
      </c>
      <c r="H92" s="172">
        <v>10</v>
      </c>
      <c r="I92" s="332">
        <f t="shared" si="25"/>
        <v>250</v>
      </c>
      <c r="J92" s="204">
        <v>0.1</v>
      </c>
      <c r="K92" s="44">
        <f t="shared" ref="K92:K105" si="27">ROUND(V92*(1-$N$11),2)</f>
        <v>220</v>
      </c>
      <c r="L92" s="43">
        <f t="shared" si="21"/>
        <v>264</v>
      </c>
      <c r="M92" s="42">
        <f t="shared" si="22"/>
        <v>5500</v>
      </c>
      <c r="N92" s="41">
        <f t="shared" si="23"/>
        <v>6600</v>
      </c>
      <c r="O92" s="460"/>
      <c r="P92" s="460"/>
      <c r="Q92" s="460"/>
      <c r="R92" s="460"/>
      <c r="T92" s="2"/>
      <c r="U92" s="40" t="s">
        <v>1192</v>
      </c>
      <c r="V92" s="40">
        <v>220</v>
      </c>
      <c r="W92" s="446"/>
    </row>
    <row r="93" spans="1:23" x14ac:dyDescent="0.3">
      <c r="A93" s="344" t="s">
        <v>1039</v>
      </c>
      <c r="B93" s="72" t="s">
        <v>1050</v>
      </c>
      <c r="C93" s="206" t="s">
        <v>1434</v>
      </c>
      <c r="D93" s="205" t="s">
        <v>1058</v>
      </c>
      <c r="E93" s="67" t="s">
        <v>1</v>
      </c>
      <c r="F93" s="172">
        <v>25</v>
      </c>
      <c r="G93" s="58" t="s">
        <v>1035</v>
      </c>
      <c r="H93" s="172">
        <v>10</v>
      </c>
      <c r="I93" s="332">
        <f t="shared" si="25"/>
        <v>250</v>
      </c>
      <c r="J93" s="204">
        <v>0.1</v>
      </c>
      <c r="K93" s="44">
        <f t="shared" si="27"/>
        <v>319</v>
      </c>
      <c r="L93" s="43">
        <f t="shared" si="21"/>
        <v>382.8</v>
      </c>
      <c r="M93" s="42">
        <f t="shared" si="22"/>
        <v>7975</v>
      </c>
      <c r="N93" s="41">
        <f t="shared" si="23"/>
        <v>9570</v>
      </c>
      <c r="O93" s="460"/>
      <c r="P93" s="460"/>
      <c r="Q93" s="460"/>
      <c r="R93" s="460"/>
      <c r="T93" s="2"/>
      <c r="U93" s="40" t="s">
        <v>1192</v>
      </c>
      <c r="V93" s="40">
        <v>319</v>
      </c>
      <c r="W93" s="446"/>
    </row>
    <row r="94" spans="1:23" x14ac:dyDescent="0.3">
      <c r="A94" s="344" t="s">
        <v>1039</v>
      </c>
      <c r="B94" s="72" t="s">
        <v>1050</v>
      </c>
      <c r="C94" s="206" t="s">
        <v>1435</v>
      </c>
      <c r="D94" s="205" t="s">
        <v>1057</v>
      </c>
      <c r="E94" s="67" t="s">
        <v>1</v>
      </c>
      <c r="F94" s="172">
        <v>25</v>
      </c>
      <c r="G94" s="170" t="s">
        <v>1035</v>
      </c>
      <c r="H94" s="172">
        <v>10</v>
      </c>
      <c r="I94" s="332">
        <f t="shared" si="25"/>
        <v>250</v>
      </c>
      <c r="J94" s="204">
        <v>0.1</v>
      </c>
      <c r="K94" s="44">
        <f t="shared" si="27"/>
        <v>365</v>
      </c>
      <c r="L94" s="43">
        <f t="shared" si="21"/>
        <v>438</v>
      </c>
      <c r="M94" s="42">
        <f t="shared" si="22"/>
        <v>9125</v>
      </c>
      <c r="N94" s="41">
        <f t="shared" si="23"/>
        <v>10950</v>
      </c>
      <c r="O94" s="460"/>
      <c r="P94" s="460"/>
      <c r="Q94" s="460"/>
      <c r="R94" s="460"/>
      <c r="T94" s="2"/>
      <c r="U94" s="40" t="s">
        <v>1192</v>
      </c>
      <c r="V94" s="40">
        <v>365</v>
      </c>
      <c r="W94" s="446"/>
    </row>
    <row r="95" spans="1:23" x14ac:dyDescent="0.3">
      <c r="A95" s="344" t="s">
        <v>1039</v>
      </c>
      <c r="B95" s="72" t="s">
        <v>1050</v>
      </c>
      <c r="C95" s="206" t="s">
        <v>1056</v>
      </c>
      <c r="D95" s="205" t="s">
        <v>1055</v>
      </c>
      <c r="E95" s="67" t="s">
        <v>1</v>
      </c>
      <c r="F95" s="172">
        <v>25</v>
      </c>
      <c r="G95" s="170" t="s">
        <v>1035</v>
      </c>
      <c r="H95" s="172">
        <v>10</v>
      </c>
      <c r="I95" s="332">
        <f t="shared" si="25"/>
        <v>250</v>
      </c>
      <c r="J95" s="204">
        <v>0.1</v>
      </c>
      <c r="K95" s="44">
        <f t="shared" si="27"/>
        <v>420</v>
      </c>
      <c r="L95" s="43">
        <f t="shared" si="21"/>
        <v>504</v>
      </c>
      <c r="M95" s="42">
        <f t="shared" si="22"/>
        <v>10500</v>
      </c>
      <c r="N95" s="41">
        <f t="shared" si="23"/>
        <v>12600</v>
      </c>
      <c r="O95" s="460"/>
      <c r="P95" s="460"/>
      <c r="Q95" s="460"/>
      <c r="R95" s="460"/>
      <c r="T95" s="2"/>
      <c r="U95" s="40" t="s">
        <v>1192</v>
      </c>
      <c r="V95" s="40">
        <v>420</v>
      </c>
      <c r="W95" s="446"/>
    </row>
    <row r="96" spans="1:23" x14ac:dyDescent="0.3">
      <c r="A96" s="344" t="s">
        <v>1039</v>
      </c>
      <c r="B96" s="72" t="s">
        <v>1050</v>
      </c>
      <c r="C96" s="206" t="s">
        <v>1054</v>
      </c>
      <c r="D96" s="205" t="s">
        <v>1053</v>
      </c>
      <c r="E96" s="67" t="s">
        <v>1</v>
      </c>
      <c r="F96" s="172">
        <v>25</v>
      </c>
      <c r="G96" s="58" t="s">
        <v>1035</v>
      </c>
      <c r="H96" s="172">
        <v>10</v>
      </c>
      <c r="I96" s="333">
        <f t="shared" si="25"/>
        <v>250</v>
      </c>
      <c r="J96" s="204">
        <v>0.1</v>
      </c>
      <c r="K96" s="44">
        <f t="shared" si="27"/>
        <v>493</v>
      </c>
      <c r="L96" s="43">
        <f t="shared" ref="L96:L105" si="28">ROUND(K96*1.2,2)</f>
        <v>591.6</v>
      </c>
      <c r="M96" s="42">
        <f t="shared" ref="M96:M105" si="29">ROUND(K96*F96,2)</f>
        <v>12325</v>
      </c>
      <c r="N96" s="41">
        <f t="shared" ref="N96:N105" si="30">ROUND(M96*1.2,2)</f>
        <v>14790</v>
      </c>
      <c r="O96" s="460"/>
      <c r="P96" s="460"/>
      <c r="Q96" s="460"/>
      <c r="R96" s="460"/>
      <c r="T96" s="2"/>
      <c r="U96" s="40" t="s">
        <v>1192</v>
      </c>
      <c r="V96" s="40">
        <v>493</v>
      </c>
      <c r="W96" s="446"/>
    </row>
    <row r="97" spans="1:23" x14ac:dyDescent="0.3">
      <c r="A97" s="344" t="s">
        <v>1039</v>
      </c>
      <c r="B97" s="72" t="s">
        <v>1050</v>
      </c>
      <c r="C97" s="206" t="s">
        <v>1052</v>
      </c>
      <c r="D97" s="205" t="s">
        <v>1051</v>
      </c>
      <c r="E97" s="67" t="s">
        <v>1</v>
      </c>
      <c r="F97" s="172">
        <v>25</v>
      </c>
      <c r="G97" s="58" t="s">
        <v>1035</v>
      </c>
      <c r="H97" s="172">
        <v>10</v>
      </c>
      <c r="I97" s="333">
        <f t="shared" si="25"/>
        <v>250</v>
      </c>
      <c r="J97" s="204">
        <v>0.1</v>
      </c>
      <c r="K97" s="44">
        <f t="shared" si="27"/>
        <v>539</v>
      </c>
      <c r="L97" s="43">
        <f t="shared" si="28"/>
        <v>646.79999999999995</v>
      </c>
      <c r="M97" s="42">
        <f t="shared" si="29"/>
        <v>13475</v>
      </c>
      <c r="N97" s="41">
        <f t="shared" si="30"/>
        <v>16170</v>
      </c>
      <c r="O97" s="460"/>
      <c r="P97" s="460"/>
      <c r="Q97" s="460"/>
      <c r="R97" s="460"/>
      <c r="T97" s="2"/>
      <c r="U97" s="40" t="s">
        <v>1192</v>
      </c>
      <c r="V97" s="40">
        <v>539</v>
      </c>
      <c r="W97" s="446"/>
    </row>
    <row r="98" spans="1:23" x14ac:dyDescent="0.3">
      <c r="A98" s="344" t="s">
        <v>1039</v>
      </c>
      <c r="B98" s="72" t="s">
        <v>1050</v>
      </c>
      <c r="C98" s="207" t="s">
        <v>1504</v>
      </c>
      <c r="D98" s="205" t="s">
        <v>1501</v>
      </c>
      <c r="E98" s="67" t="s">
        <v>1</v>
      </c>
      <c r="F98" s="172">
        <v>25</v>
      </c>
      <c r="G98" s="58" t="s">
        <v>1035</v>
      </c>
      <c r="H98" s="172">
        <v>10</v>
      </c>
      <c r="I98" s="333">
        <f t="shared" ref="I98" si="31">H98*F98</f>
        <v>250</v>
      </c>
      <c r="J98" s="204">
        <v>0.1</v>
      </c>
      <c r="K98" s="44">
        <f t="shared" ref="K98" si="32">ROUND(V98*(1-$N$11),2)</f>
        <v>550</v>
      </c>
      <c r="L98" s="43">
        <f t="shared" ref="L98" si="33">ROUND(K98*1.2,2)</f>
        <v>660</v>
      </c>
      <c r="M98" s="42">
        <f t="shared" ref="M98" si="34">ROUND(K98*F98,2)</f>
        <v>13750</v>
      </c>
      <c r="N98" s="41">
        <f t="shared" ref="N98" si="35">ROUND(M98*1.2,2)</f>
        <v>16500</v>
      </c>
      <c r="O98" s="460"/>
      <c r="P98" s="460"/>
      <c r="Q98" s="460"/>
      <c r="R98" s="460"/>
      <c r="T98" s="2"/>
      <c r="U98" s="40" t="s">
        <v>1192</v>
      </c>
      <c r="V98" s="40">
        <v>550</v>
      </c>
      <c r="W98" s="446"/>
    </row>
    <row r="99" spans="1:23" x14ac:dyDescent="0.3">
      <c r="A99" s="344" t="s">
        <v>1039</v>
      </c>
      <c r="B99" s="72" t="s">
        <v>1050</v>
      </c>
      <c r="C99" s="207" t="s">
        <v>1505</v>
      </c>
      <c r="D99" s="205" t="s">
        <v>1502</v>
      </c>
      <c r="E99" s="67" t="s">
        <v>1</v>
      </c>
      <c r="F99" s="172">
        <v>25</v>
      </c>
      <c r="G99" s="58" t="s">
        <v>1035</v>
      </c>
      <c r="H99" s="172">
        <v>10</v>
      </c>
      <c r="I99" s="333">
        <f t="shared" si="25"/>
        <v>250</v>
      </c>
      <c r="J99" s="204">
        <v>0.1</v>
      </c>
      <c r="K99" s="44">
        <f t="shared" si="27"/>
        <v>671</v>
      </c>
      <c r="L99" s="43">
        <f t="shared" si="28"/>
        <v>805.2</v>
      </c>
      <c r="M99" s="42">
        <f t="shared" si="29"/>
        <v>16775</v>
      </c>
      <c r="N99" s="41">
        <f t="shared" si="30"/>
        <v>20130</v>
      </c>
      <c r="O99" s="460"/>
      <c r="P99" s="460"/>
      <c r="Q99" s="460"/>
      <c r="R99" s="460"/>
      <c r="T99" s="2"/>
      <c r="U99" s="40" t="s">
        <v>1192</v>
      </c>
      <c r="V99" s="40">
        <v>671</v>
      </c>
      <c r="W99" s="446"/>
    </row>
    <row r="100" spans="1:23" x14ac:dyDescent="0.3">
      <c r="A100" s="344" t="s">
        <v>1039</v>
      </c>
      <c r="B100" s="72" t="s">
        <v>1050</v>
      </c>
      <c r="C100" s="207" t="s">
        <v>1506</v>
      </c>
      <c r="D100" s="205" t="s">
        <v>1503</v>
      </c>
      <c r="E100" s="67" t="s">
        <v>1</v>
      </c>
      <c r="F100" s="172">
        <v>25</v>
      </c>
      <c r="G100" s="58" t="s">
        <v>1035</v>
      </c>
      <c r="H100" s="172">
        <v>10</v>
      </c>
      <c r="I100" s="333">
        <f t="shared" ref="I100" si="36">H100*F100</f>
        <v>250</v>
      </c>
      <c r="J100" s="204">
        <v>0.1</v>
      </c>
      <c r="K100" s="44">
        <f t="shared" ref="K100" si="37">ROUND(V100*(1-$N$11),2)</f>
        <v>671</v>
      </c>
      <c r="L100" s="43">
        <f t="shared" ref="L100" si="38">ROUND(K100*1.2,2)</f>
        <v>805.2</v>
      </c>
      <c r="M100" s="42">
        <f t="shared" ref="M100" si="39">ROUND(K100*F100,2)</f>
        <v>16775</v>
      </c>
      <c r="N100" s="41">
        <f t="shared" ref="N100" si="40">ROUND(M100*1.2,2)</f>
        <v>20130</v>
      </c>
      <c r="O100" s="460"/>
      <c r="P100" s="460"/>
      <c r="Q100" s="460"/>
      <c r="R100" s="460"/>
      <c r="T100" s="2"/>
      <c r="U100" s="40" t="s">
        <v>1192</v>
      </c>
      <c r="V100" s="40">
        <v>671</v>
      </c>
      <c r="W100" s="446"/>
    </row>
    <row r="101" spans="1:23" x14ac:dyDescent="0.3">
      <c r="A101" s="344" t="s">
        <v>1039</v>
      </c>
      <c r="B101" s="70" t="s">
        <v>1044</v>
      </c>
      <c r="C101" s="206" t="s">
        <v>1048</v>
      </c>
      <c r="D101" s="359" t="s">
        <v>1047</v>
      </c>
      <c r="E101" s="67" t="s">
        <v>1</v>
      </c>
      <c r="F101" s="172">
        <v>250</v>
      </c>
      <c r="G101" s="58" t="s">
        <v>1035</v>
      </c>
      <c r="H101" s="172">
        <v>5</v>
      </c>
      <c r="I101" s="333">
        <f t="shared" ref="I101:I105" si="41">H101*F101</f>
        <v>1250</v>
      </c>
      <c r="J101" s="204">
        <v>0.5</v>
      </c>
      <c r="K101" s="44">
        <f t="shared" si="27"/>
        <v>44</v>
      </c>
      <c r="L101" s="43">
        <f t="shared" si="28"/>
        <v>52.8</v>
      </c>
      <c r="M101" s="42">
        <f t="shared" si="29"/>
        <v>11000</v>
      </c>
      <c r="N101" s="41">
        <f t="shared" si="30"/>
        <v>13200</v>
      </c>
      <c r="O101" s="460"/>
      <c r="P101" s="460"/>
      <c r="Q101" s="460"/>
      <c r="R101" s="460"/>
      <c r="T101" s="2"/>
      <c r="U101" s="40" t="s">
        <v>1192</v>
      </c>
      <c r="V101" s="40">
        <v>44</v>
      </c>
      <c r="W101" s="446"/>
    </row>
    <row r="102" spans="1:23" ht="27.6" x14ac:dyDescent="0.3">
      <c r="A102" s="344" t="s">
        <v>1039</v>
      </c>
      <c r="B102" s="72" t="s">
        <v>1044</v>
      </c>
      <c r="C102" s="206" t="s">
        <v>1046</v>
      </c>
      <c r="D102" s="359" t="s">
        <v>1045</v>
      </c>
      <c r="E102" s="67" t="s">
        <v>1</v>
      </c>
      <c r="F102" s="336">
        <v>62.5</v>
      </c>
      <c r="G102" s="170" t="s">
        <v>1035</v>
      </c>
      <c r="H102" s="172">
        <v>5</v>
      </c>
      <c r="I102" s="339">
        <f t="shared" si="41"/>
        <v>312.5</v>
      </c>
      <c r="J102" s="204">
        <v>0.2</v>
      </c>
      <c r="K102" s="44">
        <f t="shared" si="27"/>
        <v>121</v>
      </c>
      <c r="L102" s="43">
        <f t="shared" si="28"/>
        <v>145.19999999999999</v>
      </c>
      <c r="M102" s="42">
        <f t="shared" si="29"/>
        <v>7562.5</v>
      </c>
      <c r="N102" s="41">
        <f t="shared" si="30"/>
        <v>9075</v>
      </c>
      <c r="O102" s="460"/>
      <c r="P102" s="460"/>
      <c r="Q102" s="460"/>
      <c r="R102" s="460"/>
      <c r="T102" s="2"/>
      <c r="U102" s="40" t="s">
        <v>1192</v>
      </c>
      <c r="V102" s="40">
        <v>121</v>
      </c>
      <c r="W102" s="446"/>
    </row>
    <row r="103" spans="1:23" x14ac:dyDescent="0.3">
      <c r="A103" s="344" t="s">
        <v>1039</v>
      </c>
      <c r="B103" s="72" t="s">
        <v>1044</v>
      </c>
      <c r="C103" s="206" t="s">
        <v>1043</v>
      </c>
      <c r="D103" s="359" t="s">
        <v>1368</v>
      </c>
      <c r="E103" s="67" t="s">
        <v>922</v>
      </c>
      <c r="F103" s="172">
        <v>50</v>
      </c>
      <c r="G103" s="170" t="s">
        <v>1035</v>
      </c>
      <c r="H103" s="172">
        <v>5</v>
      </c>
      <c r="I103" s="332">
        <f t="shared" si="41"/>
        <v>250</v>
      </c>
      <c r="J103" s="204">
        <v>0.2</v>
      </c>
      <c r="K103" s="44">
        <f t="shared" si="27"/>
        <v>119</v>
      </c>
      <c r="L103" s="43">
        <f t="shared" si="28"/>
        <v>142.80000000000001</v>
      </c>
      <c r="M103" s="42">
        <f t="shared" si="29"/>
        <v>5950</v>
      </c>
      <c r="N103" s="41">
        <f t="shared" si="30"/>
        <v>7140</v>
      </c>
      <c r="O103" s="460"/>
      <c r="P103" s="460"/>
      <c r="Q103" s="460"/>
      <c r="R103" s="460"/>
      <c r="T103" s="2"/>
      <c r="U103" s="40" t="s">
        <v>1192</v>
      </c>
      <c r="V103" s="40">
        <v>119</v>
      </c>
      <c r="W103" s="446"/>
    </row>
    <row r="104" spans="1:23" ht="27.6" x14ac:dyDescent="0.3">
      <c r="A104" s="344" t="s">
        <v>1039</v>
      </c>
      <c r="B104" s="70" t="s">
        <v>1042</v>
      </c>
      <c r="C104" s="206" t="s">
        <v>1041</v>
      </c>
      <c r="D104" s="359" t="s">
        <v>1040</v>
      </c>
      <c r="E104" s="67" t="s">
        <v>1</v>
      </c>
      <c r="F104" s="172">
        <v>72</v>
      </c>
      <c r="G104" s="58" t="s">
        <v>1035</v>
      </c>
      <c r="H104" s="172">
        <v>5</v>
      </c>
      <c r="I104" s="333">
        <f t="shared" si="41"/>
        <v>360</v>
      </c>
      <c r="J104" s="204">
        <v>0.5</v>
      </c>
      <c r="K104" s="44">
        <f t="shared" si="27"/>
        <v>86</v>
      </c>
      <c r="L104" s="43">
        <f t="shared" si="28"/>
        <v>103.2</v>
      </c>
      <c r="M104" s="42">
        <f t="shared" si="29"/>
        <v>6192</v>
      </c>
      <c r="N104" s="41">
        <f t="shared" si="30"/>
        <v>7430.4</v>
      </c>
      <c r="O104" s="460"/>
      <c r="P104" s="460"/>
      <c r="Q104" s="460"/>
      <c r="R104" s="460"/>
      <c r="T104" s="2"/>
      <c r="U104" s="40" t="s">
        <v>1192</v>
      </c>
      <c r="V104" s="40">
        <v>86</v>
      </c>
      <c r="W104" s="446"/>
    </row>
    <row r="105" spans="1:23" ht="15" thickBot="1" x14ac:dyDescent="0.35">
      <c r="A105" s="345" t="s">
        <v>1039</v>
      </c>
      <c r="B105" s="35" t="s">
        <v>1038</v>
      </c>
      <c r="C105" s="203" t="s">
        <v>1037</v>
      </c>
      <c r="D105" s="405" t="s">
        <v>1036</v>
      </c>
      <c r="E105" s="33" t="s">
        <v>1</v>
      </c>
      <c r="F105" s="337">
        <v>62.5</v>
      </c>
      <c r="G105" s="26" t="s">
        <v>1035</v>
      </c>
      <c r="H105" s="201">
        <v>5</v>
      </c>
      <c r="I105" s="340">
        <f t="shared" si="41"/>
        <v>312.5</v>
      </c>
      <c r="J105" s="199">
        <v>0.05</v>
      </c>
      <c r="K105" s="12">
        <f t="shared" si="27"/>
        <v>673</v>
      </c>
      <c r="L105" s="11">
        <f t="shared" si="28"/>
        <v>807.6</v>
      </c>
      <c r="M105" s="10">
        <f t="shared" si="29"/>
        <v>42062.5</v>
      </c>
      <c r="N105" s="9">
        <f t="shared" si="30"/>
        <v>50475</v>
      </c>
      <c r="O105" s="460"/>
      <c r="P105" s="460"/>
      <c r="Q105" s="460"/>
      <c r="R105" s="460"/>
      <c r="T105" s="2"/>
      <c r="U105" s="8" t="s">
        <v>1192</v>
      </c>
      <c r="V105" s="8">
        <v>673</v>
      </c>
      <c r="W105" s="446"/>
    </row>
    <row r="106" spans="1:23" x14ac:dyDescent="0.3">
      <c r="A106" s="107" t="s">
        <v>1470</v>
      </c>
      <c r="B106" s="105" t="s">
        <v>1526</v>
      </c>
      <c r="C106" s="211" t="s">
        <v>1173</v>
      </c>
      <c r="D106" s="210" t="s">
        <v>1531</v>
      </c>
      <c r="E106" s="102" t="s">
        <v>912</v>
      </c>
      <c r="F106" s="209">
        <v>450</v>
      </c>
      <c r="G106" s="212" t="s">
        <v>911</v>
      </c>
      <c r="H106" s="209">
        <v>1</v>
      </c>
      <c r="I106" s="334">
        <f t="shared" si="0"/>
        <v>450</v>
      </c>
      <c r="J106" s="208" t="s">
        <v>3</v>
      </c>
      <c r="K106" s="79">
        <f t="shared" ref="K106:K148" si="42">ROUND(V106*(1-$N$12),2)</f>
        <v>11</v>
      </c>
      <c r="L106" s="78">
        <f t="shared" si="2"/>
        <v>13.2</v>
      </c>
      <c r="M106" s="77">
        <f t="shared" si="3"/>
        <v>4950</v>
      </c>
      <c r="N106" s="76">
        <f t="shared" si="4"/>
        <v>5940</v>
      </c>
      <c r="O106" s="460"/>
      <c r="P106" s="460"/>
      <c r="Q106" s="460"/>
      <c r="R106" s="460"/>
      <c r="T106" s="2"/>
      <c r="U106" s="75" t="s">
        <v>1192</v>
      </c>
      <c r="V106" s="75">
        <v>11</v>
      </c>
      <c r="W106" s="446"/>
    </row>
    <row r="107" spans="1:23" x14ac:dyDescent="0.3">
      <c r="A107" s="73" t="s">
        <v>1470</v>
      </c>
      <c r="B107" s="72" t="s">
        <v>1526</v>
      </c>
      <c r="C107" s="206" t="s">
        <v>1172</v>
      </c>
      <c r="D107" s="205" t="s">
        <v>1532</v>
      </c>
      <c r="E107" s="67" t="s">
        <v>912</v>
      </c>
      <c r="F107" s="172">
        <v>400</v>
      </c>
      <c r="G107" s="58" t="s">
        <v>911</v>
      </c>
      <c r="H107" s="172">
        <v>1</v>
      </c>
      <c r="I107" s="333">
        <f t="shared" si="0"/>
        <v>400</v>
      </c>
      <c r="J107" s="204" t="s">
        <v>3</v>
      </c>
      <c r="K107" s="44">
        <f t="shared" si="42"/>
        <v>12.5</v>
      </c>
      <c r="L107" s="43">
        <f t="shared" si="2"/>
        <v>15</v>
      </c>
      <c r="M107" s="42">
        <f t="shared" si="3"/>
        <v>5000</v>
      </c>
      <c r="N107" s="41">
        <f t="shared" si="4"/>
        <v>6000</v>
      </c>
      <c r="O107" s="460"/>
      <c r="P107" s="460"/>
      <c r="Q107" s="460"/>
      <c r="R107" s="460"/>
      <c r="T107" s="2"/>
      <c r="U107" s="40" t="s">
        <v>1192</v>
      </c>
      <c r="V107" s="40">
        <v>12.5</v>
      </c>
      <c r="W107" s="446"/>
    </row>
    <row r="108" spans="1:23" x14ac:dyDescent="0.3">
      <c r="A108" s="73" t="s">
        <v>1470</v>
      </c>
      <c r="B108" s="72" t="s">
        <v>1526</v>
      </c>
      <c r="C108" s="206" t="s">
        <v>1171</v>
      </c>
      <c r="D108" s="205" t="s">
        <v>1533</v>
      </c>
      <c r="E108" s="67" t="s">
        <v>912</v>
      </c>
      <c r="F108" s="172">
        <v>380</v>
      </c>
      <c r="G108" s="170" t="s">
        <v>911</v>
      </c>
      <c r="H108" s="172">
        <v>1</v>
      </c>
      <c r="I108" s="332">
        <f t="shared" si="0"/>
        <v>380</v>
      </c>
      <c r="J108" s="204" t="s">
        <v>3</v>
      </c>
      <c r="K108" s="44">
        <f t="shared" si="42"/>
        <v>13</v>
      </c>
      <c r="L108" s="43">
        <f t="shared" si="2"/>
        <v>15.6</v>
      </c>
      <c r="M108" s="42">
        <f t="shared" si="3"/>
        <v>4940</v>
      </c>
      <c r="N108" s="41">
        <f t="shared" si="4"/>
        <v>5928</v>
      </c>
      <c r="O108" s="460"/>
      <c r="P108" s="460"/>
      <c r="Q108" s="460"/>
      <c r="R108" s="460"/>
      <c r="T108" s="2"/>
      <c r="U108" s="40" t="s">
        <v>1192</v>
      </c>
      <c r="V108" s="40">
        <v>13</v>
      </c>
      <c r="W108" s="446"/>
    </row>
    <row r="109" spans="1:23" x14ac:dyDescent="0.3">
      <c r="A109" s="73" t="s">
        <v>1470</v>
      </c>
      <c r="B109" s="72" t="s">
        <v>1526</v>
      </c>
      <c r="C109" s="206" t="s">
        <v>1170</v>
      </c>
      <c r="D109" s="205" t="s">
        <v>1534</v>
      </c>
      <c r="E109" s="67" t="s">
        <v>912</v>
      </c>
      <c r="F109" s="172">
        <v>370</v>
      </c>
      <c r="G109" s="58" t="s">
        <v>911</v>
      </c>
      <c r="H109" s="172">
        <v>1</v>
      </c>
      <c r="I109" s="333">
        <f t="shared" si="0"/>
        <v>370</v>
      </c>
      <c r="J109" s="204" t="s">
        <v>3</v>
      </c>
      <c r="K109" s="44">
        <f t="shared" si="42"/>
        <v>13.5</v>
      </c>
      <c r="L109" s="43">
        <f t="shared" si="2"/>
        <v>16.2</v>
      </c>
      <c r="M109" s="42">
        <f t="shared" si="3"/>
        <v>4995</v>
      </c>
      <c r="N109" s="41">
        <f t="shared" si="4"/>
        <v>5994</v>
      </c>
      <c r="O109" s="460"/>
      <c r="P109" s="460"/>
      <c r="Q109" s="460"/>
      <c r="R109" s="460"/>
      <c r="T109" s="2"/>
      <c r="U109" s="40" t="s">
        <v>1192</v>
      </c>
      <c r="V109" s="40">
        <v>13.5</v>
      </c>
      <c r="W109" s="446"/>
    </row>
    <row r="110" spans="1:23" x14ac:dyDescent="0.3">
      <c r="A110" s="73" t="s">
        <v>1470</v>
      </c>
      <c r="B110" s="72" t="s">
        <v>1526</v>
      </c>
      <c r="C110" s="206" t="s">
        <v>1169</v>
      </c>
      <c r="D110" s="205" t="s">
        <v>1535</v>
      </c>
      <c r="E110" s="67" t="s">
        <v>912</v>
      </c>
      <c r="F110" s="172">
        <v>350</v>
      </c>
      <c r="G110" s="58" t="s">
        <v>911</v>
      </c>
      <c r="H110" s="172">
        <v>1</v>
      </c>
      <c r="I110" s="333">
        <f t="shared" si="0"/>
        <v>350</v>
      </c>
      <c r="J110" s="204" t="s">
        <v>3</v>
      </c>
      <c r="K110" s="44">
        <f t="shared" si="42"/>
        <v>14.5</v>
      </c>
      <c r="L110" s="43">
        <f t="shared" si="2"/>
        <v>17.399999999999999</v>
      </c>
      <c r="M110" s="42">
        <f t="shared" si="3"/>
        <v>5075</v>
      </c>
      <c r="N110" s="41">
        <f t="shared" si="4"/>
        <v>6090</v>
      </c>
      <c r="O110" s="460"/>
      <c r="P110" s="460"/>
      <c r="Q110" s="460"/>
      <c r="R110" s="460"/>
      <c r="T110" s="2"/>
      <c r="U110" s="40" t="s">
        <v>1192</v>
      </c>
      <c r="V110" s="40">
        <v>14.5</v>
      </c>
      <c r="W110" s="446"/>
    </row>
    <row r="111" spans="1:23" x14ac:dyDescent="0.3">
      <c r="A111" s="73" t="s">
        <v>1470</v>
      </c>
      <c r="B111" s="72" t="s">
        <v>1526</v>
      </c>
      <c r="C111" s="206" t="s">
        <v>1168</v>
      </c>
      <c r="D111" s="205" t="s">
        <v>1536</v>
      </c>
      <c r="E111" s="67" t="s">
        <v>912</v>
      </c>
      <c r="F111" s="172">
        <v>300</v>
      </c>
      <c r="G111" s="58" t="s">
        <v>911</v>
      </c>
      <c r="H111" s="172">
        <v>1</v>
      </c>
      <c r="I111" s="333">
        <f t="shared" si="0"/>
        <v>300</v>
      </c>
      <c r="J111" s="204" t="s">
        <v>3</v>
      </c>
      <c r="K111" s="44">
        <f t="shared" si="42"/>
        <v>15.5</v>
      </c>
      <c r="L111" s="43">
        <f t="shared" si="2"/>
        <v>18.600000000000001</v>
      </c>
      <c r="M111" s="42">
        <f t="shared" si="3"/>
        <v>4650</v>
      </c>
      <c r="N111" s="41">
        <f t="shared" si="4"/>
        <v>5580</v>
      </c>
      <c r="O111" s="460"/>
      <c r="P111" s="460"/>
      <c r="Q111" s="460"/>
      <c r="R111" s="460"/>
      <c r="T111" s="2"/>
      <c r="U111" s="40" t="s">
        <v>1192</v>
      </c>
      <c r="V111" s="40">
        <v>15.5</v>
      </c>
      <c r="W111" s="446"/>
    </row>
    <row r="112" spans="1:23" x14ac:dyDescent="0.3">
      <c r="A112" s="73" t="s">
        <v>1470</v>
      </c>
      <c r="B112" s="72" t="s">
        <v>1526</v>
      </c>
      <c r="C112" s="206" t="s">
        <v>1167</v>
      </c>
      <c r="D112" s="205" t="s">
        <v>1537</v>
      </c>
      <c r="E112" s="67" t="s">
        <v>912</v>
      </c>
      <c r="F112" s="172">
        <v>270</v>
      </c>
      <c r="G112" s="58" t="s">
        <v>911</v>
      </c>
      <c r="H112" s="172">
        <v>1</v>
      </c>
      <c r="I112" s="333">
        <f t="shared" si="0"/>
        <v>270</v>
      </c>
      <c r="J112" s="204" t="s">
        <v>3</v>
      </c>
      <c r="K112" s="44">
        <f t="shared" si="42"/>
        <v>16</v>
      </c>
      <c r="L112" s="43">
        <f t="shared" si="2"/>
        <v>19.2</v>
      </c>
      <c r="M112" s="42">
        <f t="shared" si="3"/>
        <v>4320</v>
      </c>
      <c r="N112" s="41">
        <f t="shared" si="4"/>
        <v>5184</v>
      </c>
      <c r="O112" s="460"/>
      <c r="P112" s="460"/>
      <c r="Q112" s="460"/>
      <c r="R112" s="460"/>
      <c r="T112" s="2"/>
      <c r="U112" s="40" t="s">
        <v>1192</v>
      </c>
      <c r="V112" s="40">
        <v>16</v>
      </c>
      <c r="W112" s="446"/>
    </row>
    <row r="113" spans="1:23" x14ac:dyDescent="0.3">
      <c r="A113" s="73" t="s">
        <v>1470</v>
      </c>
      <c r="B113" s="72" t="s">
        <v>1526</v>
      </c>
      <c r="C113" s="206" t="s">
        <v>1166</v>
      </c>
      <c r="D113" s="205" t="s">
        <v>1538</v>
      </c>
      <c r="E113" s="67" t="s">
        <v>912</v>
      </c>
      <c r="F113" s="172">
        <v>230</v>
      </c>
      <c r="G113" s="170" t="s">
        <v>911</v>
      </c>
      <c r="H113" s="172">
        <v>1</v>
      </c>
      <c r="I113" s="332">
        <f t="shared" si="0"/>
        <v>230</v>
      </c>
      <c r="J113" s="204" t="s">
        <v>3</v>
      </c>
      <c r="K113" s="44">
        <f t="shared" si="42"/>
        <v>17.5</v>
      </c>
      <c r="L113" s="43">
        <f t="shared" si="2"/>
        <v>21</v>
      </c>
      <c r="M113" s="42">
        <f t="shared" si="3"/>
        <v>4025</v>
      </c>
      <c r="N113" s="41">
        <f t="shared" si="4"/>
        <v>4830</v>
      </c>
      <c r="O113" s="460"/>
      <c r="P113" s="460"/>
      <c r="Q113" s="460"/>
      <c r="R113" s="460"/>
      <c r="T113" s="2"/>
      <c r="U113" s="40" t="s">
        <v>1192</v>
      </c>
      <c r="V113" s="40">
        <v>17.5</v>
      </c>
      <c r="W113" s="446"/>
    </row>
    <row r="114" spans="1:23" x14ac:dyDescent="0.3">
      <c r="A114" s="73" t="s">
        <v>1470</v>
      </c>
      <c r="B114" s="72" t="s">
        <v>1526</v>
      </c>
      <c r="C114" s="206" t="s">
        <v>1165</v>
      </c>
      <c r="D114" s="205" t="s">
        <v>1539</v>
      </c>
      <c r="E114" s="67" t="s">
        <v>912</v>
      </c>
      <c r="F114" s="172">
        <v>210</v>
      </c>
      <c r="G114" s="170" t="s">
        <v>911</v>
      </c>
      <c r="H114" s="172">
        <v>1</v>
      </c>
      <c r="I114" s="332">
        <f t="shared" si="0"/>
        <v>210</v>
      </c>
      <c r="J114" s="204" t="s">
        <v>3</v>
      </c>
      <c r="K114" s="44">
        <f t="shared" si="42"/>
        <v>18.5</v>
      </c>
      <c r="L114" s="43">
        <f t="shared" si="2"/>
        <v>22.2</v>
      </c>
      <c r="M114" s="42">
        <f t="shared" si="3"/>
        <v>3885</v>
      </c>
      <c r="N114" s="41">
        <f t="shared" si="4"/>
        <v>4662</v>
      </c>
      <c r="O114" s="460"/>
      <c r="P114" s="460"/>
      <c r="Q114" s="460"/>
      <c r="R114" s="460"/>
      <c r="T114" s="2"/>
      <c r="U114" s="40" t="s">
        <v>1192</v>
      </c>
      <c r="V114" s="40">
        <v>18.5</v>
      </c>
      <c r="W114" s="446"/>
    </row>
    <row r="115" spans="1:23" x14ac:dyDescent="0.3">
      <c r="A115" s="73" t="s">
        <v>1470</v>
      </c>
      <c r="B115" s="72" t="s">
        <v>1526</v>
      </c>
      <c r="C115" s="206" t="s">
        <v>1164</v>
      </c>
      <c r="D115" s="205" t="s">
        <v>1540</v>
      </c>
      <c r="E115" s="67" t="s">
        <v>912</v>
      </c>
      <c r="F115" s="172">
        <v>200</v>
      </c>
      <c r="G115" s="170" t="s">
        <v>911</v>
      </c>
      <c r="H115" s="172">
        <v>1</v>
      </c>
      <c r="I115" s="332">
        <f t="shared" si="0"/>
        <v>200</v>
      </c>
      <c r="J115" s="204" t="s">
        <v>3</v>
      </c>
      <c r="K115" s="44">
        <f t="shared" si="42"/>
        <v>20</v>
      </c>
      <c r="L115" s="43">
        <f t="shared" si="2"/>
        <v>24</v>
      </c>
      <c r="M115" s="42">
        <f t="shared" si="3"/>
        <v>4000</v>
      </c>
      <c r="N115" s="41">
        <f t="shared" si="4"/>
        <v>4800</v>
      </c>
      <c r="O115" s="460"/>
      <c r="P115" s="460"/>
      <c r="Q115" s="460"/>
      <c r="R115" s="460"/>
      <c r="T115" s="2"/>
      <c r="U115" s="40" t="s">
        <v>1192</v>
      </c>
      <c r="V115" s="40">
        <v>20</v>
      </c>
      <c r="W115" s="446"/>
    </row>
    <row r="116" spans="1:23" x14ac:dyDescent="0.3">
      <c r="A116" s="73" t="s">
        <v>1470</v>
      </c>
      <c r="B116" s="70" t="s">
        <v>1524</v>
      </c>
      <c r="C116" s="206" t="s">
        <v>1163</v>
      </c>
      <c r="D116" s="205" t="s">
        <v>1541</v>
      </c>
      <c r="E116" s="67" t="s">
        <v>912</v>
      </c>
      <c r="F116" s="172">
        <v>450</v>
      </c>
      <c r="G116" s="170" t="s">
        <v>911</v>
      </c>
      <c r="H116" s="172">
        <v>1</v>
      </c>
      <c r="I116" s="332">
        <f t="shared" si="0"/>
        <v>450</v>
      </c>
      <c r="J116" s="204" t="s">
        <v>3</v>
      </c>
      <c r="K116" s="44">
        <f t="shared" si="42"/>
        <v>9</v>
      </c>
      <c r="L116" s="43">
        <f t="shared" si="2"/>
        <v>10.8</v>
      </c>
      <c r="M116" s="42">
        <f t="shared" si="3"/>
        <v>4050</v>
      </c>
      <c r="N116" s="41">
        <f t="shared" si="4"/>
        <v>4860</v>
      </c>
      <c r="O116" s="460"/>
      <c r="P116" s="460"/>
      <c r="Q116" s="460"/>
      <c r="R116" s="460"/>
      <c r="T116" s="2"/>
      <c r="U116" s="40" t="s">
        <v>1192</v>
      </c>
      <c r="V116" s="40">
        <v>9</v>
      </c>
      <c r="W116" s="446"/>
    </row>
    <row r="117" spans="1:23" x14ac:dyDescent="0.3">
      <c r="A117" s="73" t="s">
        <v>1470</v>
      </c>
      <c r="B117" s="72" t="s">
        <v>1524</v>
      </c>
      <c r="C117" s="206" t="s">
        <v>1162</v>
      </c>
      <c r="D117" s="205" t="s">
        <v>1542</v>
      </c>
      <c r="E117" s="67" t="s">
        <v>912</v>
      </c>
      <c r="F117" s="172">
        <v>400</v>
      </c>
      <c r="G117" s="58" t="s">
        <v>911</v>
      </c>
      <c r="H117" s="172">
        <v>1</v>
      </c>
      <c r="I117" s="333">
        <f t="shared" si="0"/>
        <v>400</v>
      </c>
      <c r="J117" s="204" t="s">
        <v>3</v>
      </c>
      <c r="K117" s="44">
        <f t="shared" si="42"/>
        <v>10</v>
      </c>
      <c r="L117" s="43">
        <f t="shared" si="2"/>
        <v>12</v>
      </c>
      <c r="M117" s="42">
        <f t="shared" si="3"/>
        <v>4000</v>
      </c>
      <c r="N117" s="41">
        <f t="shared" si="4"/>
        <v>4800</v>
      </c>
      <c r="O117" s="460"/>
      <c r="P117" s="460"/>
      <c r="Q117" s="460"/>
      <c r="R117" s="460"/>
      <c r="T117" s="2"/>
      <c r="U117" s="40" t="s">
        <v>1192</v>
      </c>
      <c r="V117" s="40">
        <v>10</v>
      </c>
      <c r="W117" s="446"/>
    </row>
    <row r="118" spans="1:23" x14ac:dyDescent="0.3">
      <c r="A118" s="73" t="s">
        <v>1470</v>
      </c>
      <c r="B118" s="72" t="s">
        <v>1524</v>
      </c>
      <c r="C118" s="206" t="s">
        <v>1161</v>
      </c>
      <c r="D118" s="205" t="s">
        <v>1543</v>
      </c>
      <c r="E118" s="67" t="s">
        <v>912</v>
      </c>
      <c r="F118" s="172">
        <v>380</v>
      </c>
      <c r="G118" s="170" t="s">
        <v>911</v>
      </c>
      <c r="H118" s="172">
        <v>1</v>
      </c>
      <c r="I118" s="332">
        <f t="shared" si="0"/>
        <v>380</v>
      </c>
      <c r="J118" s="204" t="s">
        <v>3</v>
      </c>
      <c r="K118" s="44">
        <f t="shared" si="42"/>
        <v>11</v>
      </c>
      <c r="L118" s="43">
        <f t="shared" si="2"/>
        <v>13.2</v>
      </c>
      <c r="M118" s="42">
        <f t="shared" si="3"/>
        <v>4180</v>
      </c>
      <c r="N118" s="41">
        <f t="shared" si="4"/>
        <v>5016</v>
      </c>
      <c r="O118" s="460"/>
      <c r="P118" s="460"/>
      <c r="Q118" s="460"/>
      <c r="R118" s="460"/>
      <c r="T118" s="2"/>
      <c r="U118" s="40" t="s">
        <v>1192</v>
      </c>
      <c r="V118" s="40">
        <v>11</v>
      </c>
      <c r="W118" s="446"/>
    </row>
    <row r="119" spans="1:23" x14ac:dyDescent="0.3">
      <c r="A119" s="73" t="s">
        <v>1470</v>
      </c>
      <c r="B119" s="72" t="s">
        <v>1524</v>
      </c>
      <c r="C119" s="206" t="s">
        <v>1160</v>
      </c>
      <c r="D119" s="205" t="s">
        <v>1544</v>
      </c>
      <c r="E119" s="67" t="s">
        <v>912</v>
      </c>
      <c r="F119" s="172">
        <v>370</v>
      </c>
      <c r="G119" s="170" t="s">
        <v>911</v>
      </c>
      <c r="H119" s="172">
        <v>1</v>
      </c>
      <c r="I119" s="332">
        <f t="shared" si="0"/>
        <v>370</v>
      </c>
      <c r="J119" s="204" t="s">
        <v>3</v>
      </c>
      <c r="K119" s="44">
        <f t="shared" si="42"/>
        <v>11</v>
      </c>
      <c r="L119" s="43">
        <f t="shared" si="2"/>
        <v>13.2</v>
      </c>
      <c r="M119" s="42">
        <f t="shared" si="3"/>
        <v>4070</v>
      </c>
      <c r="N119" s="41">
        <f t="shared" si="4"/>
        <v>4884</v>
      </c>
      <c r="O119" s="460"/>
      <c r="P119" s="460"/>
      <c r="Q119" s="460"/>
      <c r="R119" s="460"/>
      <c r="T119" s="2"/>
      <c r="U119" s="40" t="s">
        <v>1192</v>
      </c>
      <c r="V119" s="40">
        <v>11</v>
      </c>
      <c r="W119" s="446"/>
    </row>
    <row r="120" spans="1:23" x14ac:dyDescent="0.3">
      <c r="A120" s="73" t="s">
        <v>1470</v>
      </c>
      <c r="B120" s="72" t="s">
        <v>1524</v>
      </c>
      <c r="C120" s="206" t="s">
        <v>1159</v>
      </c>
      <c r="D120" s="205" t="s">
        <v>1545</v>
      </c>
      <c r="E120" s="67" t="s">
        <v>912</v>
      </c>
      <c r="F120" s="172">
        <v>350</v>
      </c>
      <c r="G120" s="170" t="s">
        <v>911</v>
      </c>
      <c r="H120" s="172">
        <v>1</v>
      </c>
      <c r="I120" s="332">
        <f t="shared" si="0"/>
        <v>350</v>
      </c>
      <c r="J120" s="204" t="s">
        <v>3</v>
      </c>
      <c r="K120" s="44">
        <f t="shared" si="42"/>
        <v>12</v>
      </c>
      <c r="L120" s="43">
        <f t="shared" si="2"/>
        <v>14.4</v>
      </c>
      <c r="M120" s="42">
        <f t="shared" si="3"/>
        <v>4200</v>
      </c>
      <c r="N120" s="41">
        <f t="shared" si="4"/>
        <v>5040</v>
      </c>
      <c r="O120" s="460"/>
      <c r="P120" s="460"/>
      <c r="Q120" s="460"/>
      <c r="R120" s="460"/>
      <c r="T120" s="2"/>
      <c r="U120" s="40" t="s">
        <v>1192</v>
      </c>
      <c r="V120" s="40">
        <v>12</v>
      </c>
      <c r="W120" s="446"/>
    </row>
    <row r="121" spans="1:23" x14ac:dyDescent="0.3">
      <c r="A121" s="73" t="s">
        <v>1470</v>
      </c>
      <c r="B121" s="72" t="s">
        <v>1524</v>
      </c>
      <c r="C121" s="206" t="s">
        <v>1158</v>
      </c>
      <c r="D121" s="205" t="s">
        <v>1546</v>
      </c>
      <c r="E121" s="67" t="s">
        <v>912</v>
      </c>
      <c r="F121" s="172">
        <v>300</v>
      </c>
      <c r="G121" s="58" t="s">
        <v>911</v>
      </c>
      <c r="H121" s="172">
        <v>1</v>
      </c>
      <c r="I121" s="333">
        <f t="shared" si="0"/>
        <v>300</v>
      </c>
      <c r="J121" s="204" t="s">
        <v>3</v>
      </c>
      <c r="K121" s="44">
        <f t="shared" si="42"/>
        <v>12.5</v>
      </c>
      <c r="L121" s="43">
        <f t="shared" si="2"/>
        <v>15</v>
      </c>
      <c r="M121" s="42">
        <f t="shared" si="3"/>
        <v>3750</v>
      </c>
      <c r="N121" s="41">
        <f t="shared" si="4"/>
        <v>4500</v>
      </c>
      <c r="O121" s="460"/>
      <c r="P121" s="460"/>
      <c r="Q121" s="460"/>
      <c r="R121" s="460"/>
      <c r="T121" s="2"/>
      <c r="U121" s="40" t="s">
        <v>1192</v>
      </c>
      <c r="V121" s="40">
        <v>12.5</v>
      </c>
      <c r="W121" s="446"/>
    </row>
    <row r="122" spans="1:23" x14ac:dyDescent="0.3">
      <c r="A122" s="73" t="s">
        <v>1470</v>
      </c>
      <c r="B122" s="72" t="s">
        <v>1524</v>
      </c>
      <c r="C122" s="206" t="s">
        <v>1157</v>
      </c>
      <c r="D122" s="205" t="s">
        <v>1547</v>
      </c>
      <c r="E122" s="67" t="s">
        <v>912</v>
      </c>
      <c r="F122" s="172">
        <v>270</v>
      </c>
      <c r="G122" s="170" t="s">
        <v>911</v>
      </c>
      <c r="H122" s="172">
        <v>1</v>
      </c>
      <c r="I122" s="332">
        <f t="shared" si="0"/>
        <v>270</v>
      </c>
      <c r="J122" s="204" t="s">
        <v>3</v>
      </c>
      <c r="K122" s="44">
        <f t="shared" si="42"/>
        <v>13</v>
      </c>
      <c r="L122" s="43">
        <f t="shared" si="2"/>
        <v>15.6</v>
      </c>
      <c r="M122" s="42">
        <f t="shared" si="3"/>
        <v>3510</v>
      </c>
      <c r="N122" s="41">
        <f t="shared" si="4"/>
        <v>4212</v>
      </c>
      <c r="O122" s="460"/>
      <c r="P122" s="460"/>
      <c r="Q122" s="460"/>
      <c r="R122" s="460"/>
      <c r="T122" s="2"/>
      <c r="U122" s="40" t="s">
        <v>1192</v>
      </c>
      <c r="V122" s="40">
        <v>13</v>
      </c>
      <c r="W122" s="446"/>
    </row>
    <row r="123" spans="1:23" x14ac:dyDescent="0.3">
      <c r="A123" s="73" t="s">
        <v>1470</v>
      </c>
      <c r="B123" s="72" t="s">
        <v>1524</v>
      </c>
      <c r="C123" s="206" t="s">
        <v>1156</v>
      </c>
      <c r="D123" s="205" t="s">
        <v>1548</v>
      </c>
      <c r="E123" s="67" t="s">
        <v>912</v>
      </c>
      <c r="F123" s="172">
        <v>230</v>
      </c>
      <c r="G123" s="170" t="s">
        <v>911</v>
      </c>
      <c r="H123" s="172">
        <v>1</v>
      </c>
      <c r="I123" s="332">
        <f t="shared" si="0"/>
        <v>230</v>
      </c>
      <c r="J123" s="204" t="s">
        <v>3</v>
      </c>
      <c r="K123" s="44">
        <f t="shared" si="42"/>
        <v>14</v>
      </c>
      <c r="L123" s="43">
        <f t="shared" si="2"/>
        <v>16.8</v>
      </c>
      <c r="M123" s="42">
        <f t="shared" si="3"/>
        <v>3220</v>
      </c>
      <c r="N123" s="41">
        <f t="shared" si="4"/>
        <v>3864</v>
      </c>
      <c r="O123" s="460"/>
      <c r="P123" s="460"/>
      <c r="Q123" s="460"/>
      <c r="R123" s="460"/>
      <c r="T123" s="2"/>
      <c r="U123" s="40" t="s">
        <v>1192</v>
      </c>
      <c r="V123" s="40">
        <v>14</v>
      </c>
      <c r="W123" s="446"/>
    </row>
    <row r="124" spans="1:23" x14ac:dyDescent="0.3">
      <c r="A124" s="73" t="s">
        <v>1470</v>
      </c>
      <c r="B124" s="72" t="s">
        <v>1524</v>
      </c>
      <c r="C124" s="206" t="s">
        <v>1155</v>
      </c>
      <c r="D124" s="205" t="s">
        <v>1549</v>
      </c>
      <c r="E124" s="67" t="s">
        <v>912</v>
      </c>
      <c r="F124" s="172">
        <v>210</v>
      </c>
      <c r="G124" s="170" t="s">
        <v>911</v>
      </c>
      <c r="H124" s="172">
        <v>1</v>
      </c>
      <c r="I124" s="332">
        <f t="shared" si="0"/>
        <v>210</v>
      </c>
      <c r="J124" s="204" t="s">
        <v>3</v>
      </c>
      <c r="K124" s="44">
        <f t="shared" si="42"/>
        <v>15</v>
      </c>
      <c r="L124" s="43">
        <f t="shared" si="2"/>
        <v>18</v>
      </c>
      <c r="M124" s="42">
        <f t="shared" si="3"/>
        <v>3150</v>
      </c>
      <c r="N124" s="41">
        <f t="shared" si="4"/>
        <v>3780</v>
      </c>
      <c r="O124" s="460"/>
      <c r="P124" s="460"/>
      <c r="Q124" s="460"/>
      <c r="R124" s="460"/>
      <c r="T124" s="2"/>
      <c r="U124" s="40" t="s">
        <v>1192</v>
      </c>
      <c r="V124" s="40">
        <v>15</v>
      </c>
      <c r="W124" s="446"/>
    </row>
    <row r="125" spans="1:23" x14ac:dyDescent="0.3">
      <c r="A125" s="73" t="s">
        <v>1470</v>
      </c>
      <c r="B125" s="72" t="s">
        <v>1524</v>
      </c>
      <c r="C125" s="206" t="s">
        <v>1154</v>
      </c>
      <c r="D125" s="205" t="s">
        <v>1550</v>
      </c>
      <c r="E125" s="67" t="s">
        <v>912</v>
      </c>
      <c r="F125" s="172">
        <v>200</v>
      </c>
      <c r="G125" s="58" t="s">
        <v>911</v>
      </c>
      <c r="H125" s="172">
        <v>1</v>
      </c>
      <c r="I125" s="333">
        <f t="shared" si="0"/>
        <v>200</v>
      </c>
      <c r="J125" s="204" t="s">
        <v>3</v>
      </c>
      <c r="K125" s="44">
        <f t="shared" si="42"/>
        <v>16</v>
      </c>
      <c r="L125" s="43">
        <f t="shared" si="2"/>
        <v>19.2</v>
      </c>
      <c r="M125" s="42">
        <f t="shared" si="3"/>
        <v>3200</v>
      </c>
      <c r="N125" s="41">
        <f t="shared" si="4"/>
        <v>3840</v>
      </c>
      <c r="O125" s="460"/>
      <c r="P125" s="460"/>
      <c r="Q125" s="460"/>
      <c r="R125" s="460"/>
      <c r="T125" s="2"/>
      <c r="U125" s="40" t="s">
        <v>1192</v>
      </c>
      <c r="V125" s="40">
        <v>16</v>
      </c>
      <c r="W125" s="446"/>
    </row>
    <row r="126" spans="1:23" x14ac:dyDescent="0.3">
      <c r="A126" s="73" t="s">
        <v>1470</v>
      </c>
      <c r="B126" s="70" t="s">
        <v>1525</v>
      </c>
      <c r="C126" s="206" t="s">
        <v>1153</v>
      </c>
      <c r="D126" s="205" t="s">
        <v>1551</v>
      </c>
      <c r="E126" s="67" t="s">
        <v>912</v>
      </c>
      <c r="F126" s="172">
        <v>1000</v>
      </c>
      <c r="G126" s="58" t="s">
        <v>911</v>
      </c>
      <c r="H126" s="172">
        <v>1</v>
      </c>
      <c r="I126" s="333">
        <f t="shared" si="0"/>
        <v>1000</v>
      </c>
      <c r="J126" s="204" t="s">
        <v>3</v>
      </c>
      <c r="K126" s="44">
        <f t="shared" si="42"/>
        <v>5</v>
      </c>
      <c r="L126" s="43">
        <f t="shared" si="2"/>
        <v>6</v>
      </c>
      <c r="M126" s="42">
        <f t="shared" si="3"/>
        <v>5000</v>
      </c>
      <c r="N126" s="41">
        <f t="shared" si="4"/>
        <v>6000</v>
      </c>
      <c r="O126" s="460"/>
      <c r="P126" s="460"/>
      <c r="Q126" s="460"/>
      <c r="R126" s="460"/>
      <c r="T126" s="2"/>
      <c r="U126" s="40" t="s">
        <v>1192</v>
      </c>
      <c r="V126" s="40">
        <v>5</v>
      </c>
      <c r="W126" s="446"/>
    </row>
    <row r="127" spans="1:23" x14ac:dyDescent="0.3">
      <c r="A127" s="73" t="s">
        <v>1470</v>
      </c>
      <c r="B127" s="72" t="s">
        <v>1525</v>
      </c>
      <c r="C127" s="206" t="s">
        <v>1152</v>
      </c>
      <c r="D127" s="205" t="s">
        <v>1552</v>
      </c>
      <c r="E127" s="67" t="s">
        <v>912</v>
      </c>
      <c r="F127" s="172">
        <v>800</v>
      </c>
      <c r="G127" s="170" t="s">
        <v>911</v>
      </c>
      <c r="H127" s="172">
        <v>1</v>
      </c>
      <c r="I127" s="332">
        <f t="shared" ref="I127:I148" si="43">H127*F127</f>
        <v>800</v>
      </c>
      <c r="J127" s="204" t="s">
        <v>3</v>
      </c>
      <c r="K127" s="44">
        <f t="shared" si="42"/>
        <v>5.5</v>
      </c>
      <c r="L127" s="43">
        <f t="shared" si="2"/>
        <v>6.6</v>
      </c>
      <c r="M127" s="42">
        <f t="shared" si="3"/>
        <v>4400</v>
      </c>
      <c r="N127" s="41">
        <f t="shared" si="4"/>
        <v>5280</v>
      </c>
      <c r="O127" s="460"/>
      <c r="P127" s="460"/>
      <c r="Q127" s="460"/>
      <c r="R127" s="460"/>
      <c r="T127" s="2"/>
      <c r="U127" s="40" t="s">
        <v>1192</v>
      </c>
      <c r="V127" s="40">
        <v>5.5</v>
      </c>
      <c r="W127" s="446"/>
    </row>
    <row r="128" spans="1:23" x14ac:dyDescent="0.3">
      <c r="A128" s="73" t="s">
        <v>1470</v>
      </c>
      <c r="B128" s="72" t="s">
        <v>1525</v>
      </c>
      <c r="C128" s="206" t="s">
        <v>1151</v>
      </c>
      <c r="D128" s="205" t="s">
        <v>1553</v>
      </c>
      <c r="E128" s="67" t="s">
        <v>912</v>
      </c>
      <c r="F128" s="172">
        <v>650</v>
      </c>
      <c r="G128" s="170" t="s">
        <v>911</v>
      </c>
      <c r="H128" s="172">
        <v>1</v>
      </c>
      <c r="I128" s="332">
        <f t="shared" si="43"/>
        <v>650</v>
      </c>
      <c r="J128" s="204" t="s">
        <v>3</v>
      </c>
      <c r="K128" s="44">
        <f t="shared" si="42"/>
        <v>6</v>
      </c>
      <c r="L128" s="43">
        <f t="shared" si="2"/>
        <v>7.2</v>
      </c>
      <c r="M128" s="42">
        <f t="shared" si="3"/>
        <v>3900</v>
      </c>
      <c r="N128" s="41">
        <f t="shared" si="4"/>
        <v>4680</v>
      </c>
      <c r="O128" s="460"/>
      <c r="P128" s="460"/>
      <c r="Q128" s="460"/>
      <c r="R128" s="460"/>
      <c r="T128" s="2"/>
      <c r="U128" s="40" t="s">
        <v>1192</v>
      </c>
      <c r="V128" s="40">
        <v>6</v>
      </c>
      <c r="W128" s="446"/>
    </row>
    <row r="129" spans="1:23" x14ac:dyDescent="0.3">
      <c r="A129" s="73" t="s">
        <v>1470</v>
      </c>
      <c r="B129" s="72" t="s">
        <v>1525</v>
      </c>
      <c r="C129" s="206" t="s">
        <v>1150</v>
      </c>
      <c r="D129" s="205" t="s">
        <v>1554</v>
      </c>
      <c r="E129" s="67" t="s">
        <v>912</v>
      </c>
      <c r="F129" s="172">
        <v>550</v>
      </c>
      <c r="G129" s="58" t="s">
        <v>911</v>
      </c>
      <c r="H129" s="172">
        <v>1</v>
      </c>
      <c r="I129" s="333">
        <f t="shared" si="43"/>
        <v>550</v>
      </c>
      <c r="J129" s="204" t="s">
        <v>3</v>
      </c>
      <c r="K129" s="44">
        <f t="shared" si="42"/>
        <v>6.5</v>
      </c>
      <c r="L129" s="43">
        <f t="shared" si="2"/>
        <v>7.8</v>
      </c>
      <c r="M129" s="42">
        <f t="shared" si="3"/>
        <v>3575</v>
      </c>
      <c r="N129" s="41">
        <f t="shared" si="4"/>
        <v>4290</v>
      </c>
      <c r="O129" s="460"/>
      <c r="P129" s="460"/>
      <c r="Q129" s="460"/>
      <c r="R129" s="460"/>
      <c r="T129" s="2"/>
      <c r="U129" s="40" t="s">
        <v>1192</v>
      </c>
      <c r="V129" s="40">
        <v>6.5</v>
      </c>
      <c r="W129" s="446"/>
    </row>
    <row r="130" spans="1:23" x14ac:dyDescent="0.3">
      <c r="A130" s="73" t="s">
        <v>1470</v>
      </c>
      <c r="B130" s="72" t="s">
        <v>1525</v>
      </c>
      <c r="C130" s="206" t="s">
        <v>1149</v>
      </c>
      <c r="D130" s="205" t="s">
        <v>1555</v>
      </c>
      <c r="E130" s="67" t="s">
        <v>912</v>
      </c>
      <c r="F130" s="172">
        <v>450</v>
      </c>
      <c r="G130" s="58" t="s">
        <v>911</v>
      </c>
      <c r="H130" s="172">
        <v>1</v>
      </c>
      <c r="I130" s="333">
        <f t="shared" si="43"/>
        <v>450</v>
      </c>
      <c r="J130" s="204" t="s">
        <v>3</v>
      </c>
      <c r="K130" s="44">
        <f t="shared" si="42"/>
        <v>8</v>
      </c>
      <c r="L130" s="43">
        <f t="shared" si="2"/>
        <v>9.6</v>
      </c>
      <c r="M130" s="42">
        <f t="shared" si="3"/>
        <v>3600</v>
      </c>
      <c r="N130" s="41">
        <f t="shared" si="4"/>
        <v>4320</v>
      </c>
      <c r="O130" s="460"/>
      <c r="P130" s="460"/>
      <c r="Q130" s="460"/>
      <c r="R130" s="460"/>
      <c r="T130" s="2"/>
      <c r="U130" s="40" t="s">
        <v>1192</v>
      </c>
      <c r="V130" s="40">
        <v>8</v>
      </c>
      <c r="W130" s="446"/>
    </row>
    <row r="131" spans="1:23" x14ac:dyDescent="0.3">
      <c r="A131" s="73" t="s">
        <v>1470</v>
      </c>
      <c r="B131" s="72" t="s">
        <v>1525</v>
      </c>
      <c r="C131" s="206" t="s">
        <v>1148</v>
      </c>
      <c r="D131" s="205" t="s">
        <v>1556</v>
      </c>
      <c r="E131" s="67" t="s">
        <v>912</v>
      </c>
      <c r="F131" s="172">
        <v>320</v>
      </c>
      <c r="G131" s="170" t="s">
        <v>911</v>
      </c>
      <c r="H131" s="172">
        <v>1</v>
      </c>
      <c r="I131" s="332">
        <f t="shared" si="43"/>
        <v>320</v>
      </c>
      <c r="J131" s="204" t="s">
        <v>3</v>
      </c>
      <c r="K131" s="44">
        <f t="shared" si="42"/>
        <v>9</v>
      </c>
      <c r="L131" s="43">
        <f t="shared" si="2"/>
        <v>10.8</v>
      </c>
      <c r="M131" s="42">
        <f t="shared" si="3"/>
        <v>2880</v>
      </c>
      <c r="N131" s="41">
        <f t="shared" si="4"/>
        <v>3456</v>
      </c>
      <c r="O131" s="460"/>
      <c r="P131" s="460"/>
      <c r="Q131" s="460"/>
      <c r="R131" s="460"/>
      <c r="T131" s="2"/>
      <c r="U131" s="40" t="s">
        <v>1192</v>
      </c>
      <c r="V131" s="40">
        <v>9</v>
      </c>
      <c r="W131" s="446"/>
    </row>
    <row r="132" spans="1:23" x14ac:dyDescent="0.3">
      <c r="A132" s="73" t="s">
        <v>1470</v>
      </c>
      <c r="B132" s="72" t="s">
        <v>1525</v>
      </c>
      <c r="C132" s="206" t="s">
        <v>1147</v>
      </c>
      <c r="D132" s="205" t="s">
        <v>1557</v>
      </c>
      <c r="E132" s="67" t="s">
        <v>912</v>
      </c>
      <c r="F132" s="172">
        <v>280</v>
      </c>
      <c r="G132" s="170" t="s">
        <v>911</v>
      </c>
      <c r="H132" s="172">
        <v>1</v>
      </c>
      <c r="I132" s="332">
        <f t="shared" si="43"/>
        <v>280</v>
      </c>
      <c r="J132" s="204" t="s">
        <v>3</v>
      </c>
      <c r="K132" s="44">
        <f t="shared" si="42"/>
        <v>10.5</v>
      </c>
      <c r="L132" s="43">
        <f t="shared" si="2"/>
        <v>12.6</v>
      </c>
      <c r="M132" s="42">
        <f t="shared" si="3"/>
        <v>2940</v>
      </c>
      <c r="N132" s="41">
        <f t="shared" si="4"/>
        <v>3528</v>
      </c>
      <c r="O132" s="460"/>
      <c r="P132" s="460"/>
      <c r="Q132" s="460"/>
      <c r="R132" s="460"/>
      <c r="T132" s="2"/>
      <c r="U132" s="40" t="s">
        <v>1192</v>
      </c>
      <c r="V132" s="40">
        <v>10.5</v>
      </c>
      <c r="W132" s="446"/>
    </row>
    <row r="133" spans="1:23" x14ac:dyDescent="0.3">
      <c r="A133" s="73" t="s">
        <v>1470</v>
      </c>
      <c r="B133" s="72" t="s">
        <v>1525</v>
      </c>
      <c r="C133" s="206" t="s">
        <v>1146</v>
      </c>
      <c r="D133" s="205" t="s">
        <v>1558</v>
      </c>
      <c r="E133" s="67" t="s">
        <v>912</v>
      </c>
      <c r="F133" s="172">
        <v>240</v>
      </c>
      <c r="G133" s="58" t="s">
        <v>911</v>
      </c>
      <c r="H133" s="172">
        <v>1</v>
      </c>
      <c r="I133" s="333">
        <f t="shared" si="43"/>
        <v>240</v>
      </c>
      <c r="J133" s="204" t="s">
        <v>3</v>
      </c>
      <c r="K133" s="44">
        <f t="shared" si="42"/>
        <v>12</v>
      </c>
      <c r="L133" s="43">
        <f t="shared" si="2"/>
        <v>14.4</v>
      </c>
      <c r="M133" s="42">
        <f t="shared" si="3"/>
        <v>2880</v>
      </c>
      <c r="N133" s="41">
        <f t="shared" si="4"/>
        <v>3456</v>
      </c>
      <c r="O133" s="460"/>
      <c r="P133" s="460"/>
      <c r="Q133" s="460"/>
      <c r="R133" s="460"/>
      <c r="T133" s="2"/>
      <c r="U133" s="40" t="s">
        <v>1192</v>
      </c>
      <c r="V133" s="40">
        <v>12</v>
      </c>
      <c r="W133" s="446"/>
    </row>
    <row r="134" spans="1:23" x14ac:dyDescent="0.3">
      <c r="A134" s="73" t="s">
        <v>1470</v>
      </c>
      <c r="B134" s="70" t="s">
        <v>1523</v>
      </c>
      <c r="C134" s="206" t="s">
        <v>1145</v>
      </c>
      <c r="D134" s="205" t="s">
        <v>1559</v>
      </c>
      <c r="E134" s="67" t="s">
        <v>912</v>
      </c>
      <c r="F134" s="172">
        <v>550</v>
      </c>
      <c r="G134" s="170" t="s">
        <v>911</v>
      </c>
      <c r="H134" s="172">
        <v>1</v>
      </c>
      <c r="I134" s="332">
        <f t="shared" si="43"/>
        <v>550</v>
      </c>
      <c r="J134" s="204" t="s">
        <v>3</v>
      </c>
      <c r="K134" s="44">
        <f t="shared" si="42"/>
        <v>6.5</v>
      </c>
      <c r="L134" s="43">
        <f t="shared" si="2"/>
        <v>7.8</v>
      </c>
      <c r="M134" s="42">
        <f t="shared" si="3"/>
        <v>3575</v>
      </c>
      <c r="N134" s="41">
        <f t="shared" si="4"/>
        <v>4290</v>
      </c>
      <c r="O134" s="460"/>
      <c r="P134" s="460"/>
      <c r="Q134" s="460"/>
      <c r="R134" s="460"/>
      <c r="T134" s="2"/>
      <c r="U134" s="40" t="s">
        <v>1192</v>
      </c>
      <c r="V134" s="40">
        <v>6.5</v>
      </c>
      <c r="W134" s="446"/>
    </row>
    <row r="135" spans="1:23" x14ac:dyDescent="0.3">
      <c r="A135" s="73" t="s">
        <v>1470</v>
      </c>
      <c r="B135" s="72" t="s">
        <v>1523</v>
      </c>
      <c r="C135" s="206" t="s">
        <v>1144</v>
      </c>
      <c r="D135" s="205" t="s">
        <v>1560</v>
      </c>
      <c r="E135" s="67" t="s">
        <v>912</v>
      </c>
      <c r="F135" s="172">
        <v>500</v>
      </c>
      <c r="G135" s="58" t="s">
        <v>911</v>
      </c>
      <c r="H135" s="172">
        <v>1</v>
      </c>
      <c r="I135" s="333">
        <f t="shared" si="43"/>
        <v>500</v>
      </c>
      <c r="J135" s="204" t="s">
        <v>3</v>
      </c>
      <c r="K135" s="44">
        <f t="shared" si="42"/>
        <v>7.5</v>
      </c>
      <c r="L135" s="43">
        <f t="shared" si="2"/>
        <v>9</v>
      </c>
      <c r="M135" s="42">
        <f t="shared" si="3"/>
        <v>3750</v>
      </c>
      <c r="N135" s="41">
        <f t="shared" si="4"/>
        <v>4500</v>
      </c>
      <c r="O135" s="460"/>
      <c r="P135" s="460"/>
      <c r="Q135" s="460"/>
      <c r="R135" s="460"/>
      <c r="T135" s="2"/>
      <c r="U135" s="40" t="s">
        <v>1192</v>
      </c>
      <c r="V135" s="40">
        <v>7.5</v>
      </c>
      <c r="W135" s="446"/>
    </row>
    <row r="136" spans="1:23" x14ac:dyDescent="0.3">
      <c r="A136" s="73" t="s">
        <v>1470</v>
      </c>
      <c r="B136" s="72" t="s">
        <v>1523</v>
      </c>
      <c r="C136" s="206" t="s">
        <v>1143</v>
      </c>
      <c r="D136" s="205" t="s">
        <v>1561</v>
      </c>
      <c r="E136" s="67" t="s">
        <v>912</v>
      </c>
      <c r="F136" s="172">
        <v>450</v>
      </c>
      <c r="G136" s="58" t="s">
        <v>911</v>
      </c>
      <c r="H136" s="172">
        <v>1</v>
      </c>
      <c r="I136" s="333">
        <f t="shared" si="43"/>
        <v>450</v>
      </c>
      <c r="J136" s="204" t="s">
        <v>3</v>
      </c>
      <c r="K136" s="44">
        <f t="shared" si="42"/>
        <v>8.5</v>
      </c>
      <c r="L136" s="43">
        <f t="shared" si="2"/>
        <v>10.199999999999999</v>
      </c>
      <c r="M136" s="42">
        <f t="shared" si="3"/>
        <v>3825</v>
      </c>
      <c r="N136" s="41">
        <f t="shared" si="4"/>
        <v>4590</v>
      </c>
      <c r="O136" s="460"/>
      <c r="P136" s="460"/>
      <c r="Q136" s="460"/>
      <c r="R136" s="460"/>
      <c r="T136" s="2"/>
      <c r="U136" s="40" t="s">
        <v>1192</v>
      </c>
      <c r="V136" s="40">
        <v>8.5</v>
      </c>
      <c r="W136" s="446"/>
    </row>
    <row r="137" spans="1:23" x14ac:dyDescent="0.3">
      <c r="A137" s="73" t="s">
        <v>1470</v>
      </c>
      <c r="B137" s="72" t="s">
        <v>1523</v>
      </c>
      <c r="C137" s="206" t="s">
        <v>1142</v>
      </c>
      <c r="D137" s="205" t="s">
        <v>1562</v>
      </c>
      <c r="E137" s="67" t="s">
        <v>912</v>
      </c>
      <c r="F137" s="172">
        <v>400</v>
      </c>
      <c r="G137" s="170" t="s">
        <v>911</v>
      </c>
      <c r="H137" s="172">
        <v>1</v>
      </c>
      <c r="I137" s="332">
        <f t="shared" si="43"/>
        <v>400</v>
      </c>
      <c r="J137" s="204" t="s">
        <v>3</v>
      </c>
      <c r="K137" s="44">
        <f t="shared" si="42"/>
        <v>9.5</v>
      </c>
      <c r="L137" s="43">
        <f t="shared" si="2"/>
        <v>11.4</v>
      </c>
      <c r="M137" s="42">
        <f t="shared" si="3"/>
        <v>3800</v>
      </c>
      <c r="N137" s="41">
        <f t="shared" si="4"/>
        <v>4560</v>
      </c>
      <c r="O137" s="460"/>
      <c r="P137" s="460"/>
      <c r="Q137" s="460"/>
      <c r="R137" s="460"/>
      <c r="T137" s="2"/>
      <c r="U137" s="40" t="s">
        <v>1192</v>
      </c>
      <c r="V137" s="40">
        <v>9.5</v>
      </c>
      <c r="W137" s="446"/>
    </row>
    <row r="138" spans="1:23" x14ac:dyDescent="0.3">
      <c r="A138" s="73" t="s">
        <v>1470</v>
      </c>
      <c r="B138" s="72" t="s">
        <v>1523</v>
      </c>
      <c r="C138" s="206" t="s">
        <v>1141</v>
      </c>
      <c r="D138" s="205" t="s">
        <v>1563</v>
      </c>
      <c r="E138" s="67" t="s">
        <v>912</v>
      </c>
      <c r="F138" s="172">
        <v>350</v>
      </c>
      <c r="G138" s="170" t="s">
        <v>911</v>
      </c>
      <c r="H138" s="172">
        <v>1</v>
      </c>
      <c r="I138" s="332">
        <f t="shared" si="43"/>
        <v>350</v>
      </c>
      <c r="J138" s="204" t="s">
        <v>3</v>
      </c>
      <c r="K138" s="44">
        <f t="shared" si="42"/>
        <v>11</v>
      </c>
      <c r="L138" s="43">
        <f t="shared" si="2"/>
        <v>13.2</v>
      </c>
      <c r="M138" s="42">
        <f t="shared" si="3"/>
        <v>3850</v>
      </c>
      <c r="N138" s="41">
        <f t="shared" si="4"/>
        <v>4620</v>
      </c>
      <c r="O138" s="460"/>
      <c r="P138" s="460"/>
      <c r="Q138" s="460"/>
      <c r="R138" s="460"/>
      <c r="T138" s="2"/>
      <c r="U138" s="40" t="s">
        <v>1192</v>
      </c>
      <c r="V138" s="40">
        <v>11</v>
      </c>
      <c r="W138" s="446"/>
    </row>
    <row r="139" spans="1:23" x14ac:dyDescent="0.3">
      <c r="A139" s="73" t="s">
        <v>1470</v>
      </c>
      <c r="B139" s="72" t="s">
        <v>1523</v>
      </c>
      <c r="C139" s="206" t="s">
        <v>1140</v>
      </c>
      <c r="D139" s="205" t="s">
        <v>1564</v>
      </c>
      <c r="E139" s="67" t="s">
        <v>912</v>
      </c>
      <c r="F139" s="172">
        <v>300</v>
      </c>
      <c r="G139" s="170" t="s">
        <v>911</v>
      </c>
      <c r="H139" s="172">
        <v>1</v>
      </c>
      <c r="I139" s="332">
        <f t="shared" si="43"/>
        <v>300</v>
      </c>
      <c r="J139" s="204" t="s">
        <v>3</v>
      </c>
      <c r="K139" s="44">
        <f t="shared" si="42"/>
        <v>11.5</v>
      </c>
      <c r="L139" s="43">
        <f t="shared" si="2"/>
        <v>13.8</v>
      </c>
      <c r="M139" s="42">
        <f t="shared" si="3"/>
        <v>3450</v>
      </c>
      <c r="N139" s="41">
        <f t="shared" si="4"/>
        <v>4140</v>
      </c>
      <c r="O139" s="460"/>
      <c r="P139" s="460"/>
      <c r="Q139" s="460"/>
      <c r="R139" s="460"/>
      <c r="T139" s="2"/>
      <c r="U139" s="40" t="s">
        <v>1192</v>
      </c>
      <c r="V139" s="40">
        <v>11.5</v>
      </c>
      <c r="W139" s="446"/>
    </row>
    <row r="140" spans="1:23" x14ac:dyDescent="0.3">
      <c r="A140" s="73" t="s">
        <v>1470</v>
      </c>
      <c r="B140" s="72" t="s">
        <v>1523</v>
      </c>
      <c r="C140" s="206" t="s">
        <v>1139</v>
      </c>
      <c r="D140" s="205" t="s">
        <v>1565</v>
      </c>
      <c r="E140" s="67" t="s">
        <v>912</v>
      </c>
      <c r="F140" s="172">
        <v>250</v>
      </c>
      <c r="G140" s="58" t="s">
        <v>911</v>
      </c>
      <c r="H140" s="172">
        <v>1</v>
      </c>
      <c r="I140" s="333">
        <f t="shared" si="43"/>
        <v>250</v>
      </c>
      <c r="J140" s="204" t="s">
        <v>3</v>
      </c>
      <c r="K140" s="44">
        <f t="shared" si="42"/>
        <v>12.5</v>
      </c>
      <c r="L140" s="43">
        <f t="shared" si="2"/>
        <v>15</v>
      </c>
      <c r="M140" s="42">
        <f t="shared" si="3"/>
        <v>3125</v>
      </c>
      <c r="N140" s="41">
        <f t="shared" si="4"/>
        <v>3750</v>
      </c>
      <c r="O140" s="460"/>
      <c r="P140" s="460"/>
      <c r="Q140" s="460"/>
      <c r="R140" s="460"/>
      <c r="T140" s="2"/>
      <c r="U140" s="40" t="s">
        <v>1192</v>
      </c>
      <c r="V140" s="40">
        <v>12.5</v>
      </c>
      <c r="W140" s="446"/>
    </row>
    <row r="141" spans="1:23" x14ac:dyDescent="0.3">
      <c r="A141" s="73" t="s">
        <v>1470</v>
      </c>
      <c r="B141" s="72" t="s">
        <v>1523</v>
      </c>
      <c r="C141" s="206" t="s">
        <v>1138</v>
      </c>
      <c r="D141" s="205" t="s">
        <v>1566</v>
      </c>
      <c r="E141" s="67" t="s">
        <v>912</v>
      </c>
      <c r="F141" s="172">
        <v>220</v>
      </c>
      <c r="G141" s="58" t="s">
        <v>911</v>
      </c>
      <c r="H141" s="172">
        <v>1</v>
      </c>
      <c r="I141" s="333">
        <f t="shared" si="43"/>
        <v>220</v>
      </c>
      <c r="J141" s="204" t="s">
        <v>3</v>
      </c>
      <c r="K141" s="44">
        <f t="shared" si="42"/>
        <v>13.5</v>
      </c>
      <c r="L141" s="43">
        <f t="shared" si="2"/>
        <v>16.2</v>
      </c>
      <c r="M141" s="42">
        <f t="shared" si="3"/>
        <v>2970</v>
      </c>
      <c r="N141" s="41">
        <f t="shared" si="4"/>
        <v>3564</v>
      </c>
      <c r="O141" s="460"/>
      <c r="P141" s="460"/>
      <c r="Q141" s="460"/>
      <c r="R141" s="460"/>
      <c r="T141" s="2"/>
      <c r="U141" s="40" t="s">
        <v>1192</v>
      </c>
      <c r="V141" s="40">
        <v>13.5</v>
      </c>
      <c r="W141" s="446"/>
    </row>
    <row r="142" spans="1:23" x14ac:dyDescent="0.3">
      <c r="A142" s="73" t="s">
        <v>1470</v>
      </c>
      <c r="B142" s="70" t="s">
        <v>1129</v>
      </c>
      <c r="C142" s="206" t="s">
        <v>1137</v>
      </c>
      <c r="D142" s="205" t="s">
        <v>1277</v>
      </c>
      <c r="E142" s="67" t="s">
        <v>912</v>
      </c>
      <c r="F142" s="172">
        <v>250</v>
      </c>
      <c r="G142" s="58" t="s">
        <v>911</v>
      </c>
      <c r="H142" s="172">
        <v>5</v>
      </c>
      <c r="I142" s="333">
        <f t="shared" si="43"/>
        <v>1250</v>
      </c>
      <c r="J142" s="204" t="s">
        <v>3</v>
      </c>
      <c r="K142" s="44">
        <f t="shared" si="42"/>
        <v>29.5</v>
      </c>
      <c r="L142" s="43">
        <f t="shared" si="2"/>
        <v>35.4</v>
      </c>
      <c r="M142" s="42">
        <f t="shared" si="3"/>
        <v>7375</v>
      </c>
      <c r="N142" s="41">
        <f t="shared" si="4"/>
        <v>8850</v>
      </c>
      <c r="O142" s="460"/>
      <c r="P142" s="460"/>
      <c r="Q142" s="460"/>
      <c r="R142" s="460"/>
      <c r="T142" s="2"/>
      <c r="U142" s="40" t="s">
        <v>1192</v>
      </c>
      <c r="V142" s="40">
        <v>29.5</v>
      </c>
      <c r="W142" s="446"/>
    </row>
    <row r="143" spans="1:23" x14ac:dyDescent="0.3">
      <c r="A143" s="73" t="s">
        <v>1470</v>
      </c>
      <c r="B143" s="72" t="s">
        <v>1129</v>
      </c>
      <c r="C143" s="206" t="s">
        <v>1136</v>
      </c>
      <c r="D143" s="205" t="s">
        <v>1276</v>
      </c>
      <c r="E143" s="67" t="s">
        <v>912</v>
      </c>
      <c r="F143" s="172">
        <v>250</v>
      </c>
      <c r="G143" s="170" t="s">
        <v>911</v>
      </c>
      <c r="H143" s="172">
        <v>5</v>
      </c>
      <c r="I143" s="332">
        <f t="shared" si="43"/>
        <v>1250</v>
      </c>
      <c r="J143" s="204" t="s">
        <v>3</v>
      </c>
      <c r="K143" s="44">
        <f t="shared" si="42"/>
        <v>33</v>
      </c>
      <c r="L143" s="43">
        <f t="shared" si="2"/>
        <v>39.6</v>
      </c>
      <c r="M143" s="42">
        <f t="shared" si="3"/>
        <v>8250</v>
      </c>
      <c r="N143" s="41">
        <f t="shared" si="4"/>
        <v>9900</v>
      </c>
      <c r="O143" s="460"/>
      <c r="P143" s="460"/>
      <c r="Q143" s="460"/>
      <c r="R143" s="460"/>
      <c r="T143" s="2"/>
      <c r="U143" s="40" t="s">
        <v>1192</v>
      </c>
      <c r="V143" s="40">
        <v>33</v>
      </c>
      <c r="W143" s="446"/>
    </row>
    <row r="144" spans="1:23" x14ac:dyDescent="0.3">
      <c r="A144" s="73" t="s">
        <v>1470</v>
      </c>
      <c r="B144" s="72" t="s">
        <v>1129</v>
      </c>
      <c r="C144" s="206" t="s">
        <v>1135</v>
      </c>
      <c r="D144" s="205" t="s">
        <v>1134</v>
      </c>
      <c r="E144" s="67" t="s">
        <v>912</v>
      </c>
      <c r="F144" s="172">
        <v>250</v>
      </c>
      <c r="G144" s="170" t="s">
        <v>911</v>
      </c>
      <c r="H144" s="172">
        <v>5</v>
      </c>
      <c r="I144" s="332">
        <f t="shared" si="43"/>
        <v>1250</v>
      </c>
      <c r="J144" s="204" t="s">
        <v>3</v>
      </c>
      <c r="K144" s="44">
        <f t="shared" si="42"/>
        <v>36.5</v>
      </c>
      <c r="L144" s="43">
        <f t="shared" si="2"/>
        <v>43.8</v>
      </c>
      <c r="M144" s="42">
        <f t="shared" si="3"/>
        <v>9125</v>
      </c>
      <c r="N144" s="41">
        <f t="shared" si="4"/>
        <v>10950</v>
      </c>
      <c r="O144" s="460"/>
      <c r="P144" s="460"/>
      <c r="Q144" s="460"/>
      <c r="R144" s="460"/>
      <c r="T144" s="2"/>
      <c r="U144" s="40" t="s">
        <v>1192</v>
      </c>
      <c r="V144" s="40">
        <v>36.5</v>
      </c>
      <c r="W144" s="446"/>
    </row>
    <row r="145" spans="1:23" x14ac:dyDescent="0.3">
      <c r="A145" s="73" t="s">
        <v>1470</v>
      </c>
      <c r="B145" s="72" t="s">
        <v>1129</v>
      </c>
      <c r="C145" s="206" t="s">
        <v>1133</v>
      </c>
      <c r="D145" s="205" t="s">
        <v>1278</v>
      </c>
      <c r="E145" s="67" t="s">
        <v>912</v>
      </c>
      <c r="F145" s="172">
        <v>250</v>
      </c>
      <c r="G145" s="170" t="s">
        <v>911</v>
      </c>
      <c r="H145" s="172">
        <v>5</v>
      </c>
      <c r="I145" s="332">
        <f t="shared" si="43"/>
        <v>1250</v>
      </c>
      <c r="J145" s="204" t="s">
        <v>3</v>
      </c>
      <c r="K145" s="44">
        <f t="shared" si="42"/>
        <v>40</v>
      </c>
      <c r="L145" s="43">
        <f t="shared" si="2"/>
        <v>48</v>
      </c>
      <c r="M145" s="42">
        <f t="shared" si="3"/>
        <v>10000</v>
      </c>
      <c r="N145" s="41">
        <f t="shared" si="4"/>
        <v>12000</v>
      </c>
      <c r="O145" s="460"/>
      <c r="P145" s="460"/>
      <c r="Q145" s="460"/>
      <c r="R145" s="460"/>
      <c r="T145" s="2"/>
      <c r="U145" s="40" t="s">
        <v>1192</v>
      </c>
      <c r="V145" s="40">
        <v>40</v>
      </c>
      <c r="W145" s="446"/>
    </row>
    <row r="146" spans="1:23" x14ac:dyDescent="0.3">
      <c r="A146" s="73" t="s">
        <v>1470</v>
      </c>
      <c r="B146" s="72" t="s">
        <v>1129</v>
      </c>
      <c r="C146" s="206" t="s">
        <v>1132</v>
      </c>
      <c r="D146" s="205" t="s">
        <v>1279</v>
      </c>
      <c r="E146" s="67" t="s">
        <v>912</v>
      </c>
      <c r="F146" s="172">
        <v>250</v>
      </c>
      <c r="G146" s="58" t="s">
        <v>911</v>
      </c>
      <c r="H146" s="172">
        <v>5</v>
      </c>
      <c r="I146" s="333">
        <f t="shared" si="43"/>
        <v>1250</v>
      </c>
      <c r="J146" s="204" t="s">
        <v>3</v>
      </c>
      <c r="K146" s="44">
        <f t="shared" si="42"/>
        <v>43.5</v>
      </c>
      <c r="L146" s="43">
        <f t="shared" si="2"/>
        <v>52.2</v>
      </c>
      <c r="M146" s="42">
        <f t="shared" si="3"/>
        <v>10875</v>
      </c>
      <c r="N146" s="41">
        <f t="shared" si="4"/>
        <v>13050</v>
      </c>
      <c r="O146" s="460"/>
      <c r="P146" s="460"/>
      <c r="Q146" s="460"/>
      <c r="R146" s="460"/>
      <c r="T146" s="2"/>
      <c r="U146" s="40" t="s">
        <v>1192</v>
      </c>
      <c r="V146" s="40">
        <v>43.5</v>
      </c>
      <c r="W146" s="446"/>
    </row>
    <row r="147" spans="1:23" x14ac:dyDescent="0.3">
      <c r="A147" s="73" t="s">
        <v>1470</v>
      </c>
      <c r="B147" s="72" t="s">
        <v>1129</v>
      </c>
      <c r="C147" s="206" t="s">
        <v>1131</v>
      </c>
      <c r="D147" s="205" t="s">
        <v>1130</v>
      </c>
      <c r="E147" s="67" t="s">
        <v>912</v>
      </c>
      <c r="F147" s="172">
        <v>160</v>
      </c>
      <c r="G147" s="58" t="s">
        <v>911</v>
      </c>
      <c r="H147" s="172">
        <v>5</v>
      </c>
      <c r="I147" s="333">
        <f t="shared" si="43"/>
        <v>800</v>
      </c>
      <c r="J147" s="204" t="s">
        <v>3</v>
      </c>
      <c r="K147" s="44">
        <f t="shared" si="42"/>
        <v>24.5</v>
      </c>
      <c r="L147" s="43">
        <f t="shared" si="2"/>
        <v>29.4</v>
      </c>
      <c r="M147" s="42">
        <f t="shared" si="3"/>
        <v>3920</v>
      </c>
      <c r="N147" s="41">
        <f t="shared" si="4"/>
        <v>4704</v>
      </c>
      <c r="O147" s="460"/>
      <c r="P147" s="460"/>
      <c r="Q147" s="460"/>
      <c r="R147" s="460"/>
      <c r="T147" s="2"/>
      <c r="U147" s="40" t="s">
        <v>1192</v>
      </c>
      <c r="V147" s="40">
        <v>24.5</v>
      </c>
      <c r="W147" s="446"/>
    </row>
    <row r="148" spans="1:23" ht="15" thickBot="1" x14ac:dyDescent="0.35">
      <c r="A148" s="39" t="s">
        <v>1470</v>
      </c>
      <c r="B148" s="38" t="s">
        <v>1129</v>
      </c>
      <c r="C148" s="203" t="s">
        <v>1128</v>
      </c>
      <c r="D148" s="202" t="s">
        <v>1127</v>
      </c>
      <c r="E148" s="33" t="s">
        <v>912</v>
      </c>
      <c r="F148" s="201">
        <v>250</v>
      </c>
      <c r="G148" s="200" t="s">
        <v>911</v>
      </c>
      <c r="H148" s="201">
        <v>5</v>
      </c>
      <c r="I148" s="335">
        <f t="shared" si="43"/>
        <v>1250</v>
      </c>
      <c r="J148" s="199" t="s">
        <v>3</v>
      </c>
      <c r="K148" s="12">
        <f t="shared" si="42"/>
        <v>8.5</v>
      </c>
      <c r="L148" s="11">
        <f t="shared" si="2"/>
        <v>10.199999999999999</v>
      </c>
      <c r="M148" s="10">
        <f t="shared" si="3"/>
        <v>2125</v>
      </c>
      <c r="N148" s="9">
        <f t="shared" si="4"/>
        <v>2550</v>
      </c>
      <c r="O148" s="460"/>
      <c r="P148" s="460"/>
      <c r="Q148" s="460"/>
      <c r="R148" s="460"/>
      <c r="T148" s="2"/>
      <c r="U148" s="8" t="s">
        <v>1192</v>
      </c>
      <c r="V148" s="8">
        <v>8.5</v>
      </c>
      <c r="W148" s="446"/>
    </row>
    <row r="149" spans="1:23" x14ac:dyDescent="0.3">
      <c r="A149" s="326" t="s">
        <v>1471</v>
      </c>
      <c r="B149" s="70" t="s">
        <v>1529</v>
      </c>
      <c r="C149" s="206" t="s">
        <v>1034</v>
      </c>
      <c r="D149" s="205" t="s">
        <v>1756</v>
      </c>
      <c r="E149" s="67" t="s">
        <v>922</v>
      </c>
      <c r="F149" s="172">
        <v>41</v>
      </c>
      <c r="G149" s="170" t="s">
        <v>93</v>
      </c>
      <c r="H149" s="172">
        <v>10</v>
      </c>
      <c r="I149" s="332">
        <f t="shared" ref="I149:I175" si="44">H149*F149</f>
        <v>410</v>
      </c>
      <c r="J149" s="204" t="s">
        <v>3</v>
      </c>
      <c r="K149" s="44">
        <f t="shared" ref="K149:K181" si="45">ROUND(V149*(1-$N$13),2)</f>
        <v>1104.5</v>
      </c>
      <c r="L149" s="43">
        <f t="shared" ref="L149:L201" si="46">ROUND(K149*1.2,2)</f>
        <v>1325.4</v>
      </c>
      <c r="M149" s="42">
        <f t="shared" ref="M149:M201" si="47">ROUND(K149*F149,2)</f>
        <v>45284.5</v>
      </c>
      <c r="N149" s="41">
        <f t="shared" ref="N149:N201" si="48">ROUND(M149*1.2,2)</f>
        <v>54341.4</v>
      </c>
      <c r="O149" s="460"/>
      <c r="P149" s="460"/>
      <c r="Q149" s="460"/>
      <c r="R149" s="460"/>
      <c r="T149" s="2"/>
      <c r="U149" s="40" t="s">
        <v>1192</v>
      </c>
      <c r="V149" s="40">
        <v>1104.5</v>
      </c>
      <c r="W149" s="446"/>
    </row>
    <row r="150" spans="1:23" x14ac:dyDescent="0.3">
      <c r="A150" s="73" t="s">
        <v>1471</v>
      </c>
      <c r="B150" s="72" t="s">
        <v>1529</v>
      </c>
      <c r="C150" s="206" t="s">
        <v>1033</v>
      </c>
      <c r="D150" s="205" t="s">
        <v>1755</v>
      </c>
      <c r="E150" s="67" t="s">
        <v>922</v>
      </c>
      <c r="F150" s="336">
        <v>32.799999999999997</v>
      </c>
      <c r="G150" s="170" t="s">
        <v>93</v>
      </c>
      <c r="H150" s="172">
        <v>10</v>
      </c>
      <c r="I150" s="332">
        <f t="shared" si="44"/>
        <v>328</v>
      </c>
      <c r="J150" s="204" t="s">
        <v>3</v>
      </c>
      <c r="K150" s="44">
        <f t="shared" si="45"/>
        <v>1335.5</v>
      </c>
      <c r="L150" s="43">
        <f t="shared" si="46"/>
        <v>1602.6</v>
      </c>
      <c r="M150" s="42">
        <f t="shared" si="47"/>
        <v>43804.4</v>
      </c>
      <c r="N150" s="41">
        <f t="shared" si="48"/>
        <v>52565.279999999999</v>
      </c>
      <c r="O150" s="460"/>
      <c r="P150" s="460"/>
      <c r="Q150" s="460"/>
      <c r="R150" s="460"/>
      <c r="T150" s="2"/>
      <c r="U150" s="40" t="s">
        <v>1192</v>
      </c>
      <c r="V150" s="40">
        <v>1335.5</v>
      </c>
      <c r="W150" s="446"/>
    </row>
    <row r="151" spans="1:23" x14ac:dyDescent="0.3">
      <c r="A151" s="73" t="s">
        <v>1471</v>
      </c>
      <c r="B151" s="72" t="s">
        <v>1529</v>
      </c>
      <c r="C151" s="461" t="s">
        <v>1775</v>
      </c>
      <c r="D151" s="455" t="s">
        <v>1771</v>
      </c>
      <c r="E151" s="67" t="s">
        <v>922</v>
      </c>
      <c r="F151" s="336">
        <v>52.5</v>
      </c>
      <c r="G151" s="58" t="s">
        <v>93</v>
      </c>
      <c r="H151" s="172">
        <v>10</v>
      </c>
      <c r="I151" s="333">
        <f t="shared" si="44"/>
        <v>525</v>
      </c>
      <c r="J151" s="204" t="s">
        <v>3</v>
      </c>
      <c r="K151" s="44">
        <f t="shared" si="45"/>
        <v>1104.5</v>
      </c>
      <c r="L151" s="43">
        <f t="shared" si="46"/>
        <v>1325.4</v>
      </c>
      <c r="M151" s="42">
        <f t="shared" si="47"/>
        <v>57986.25</v>
      </c>
      <c r="N151" s="41">
        <f t="shared" si="48"/>
        <v>69583.5</v>
      </c>
      <c r="O151" s="460"/>
      <c r="P151" s="460"/>
      <c r="Q151" s="460"/>
      <c r="R151" s="460"/>
      <c r="T151" s="2"/>
      <c r="U151" s="40" t="s">
        <v>1192</v>
      </c>
      <c r="V151" s="450">
        <v>1104.5</v>
      </c>
      <c r="W151" s="446"/>
    </row>
    <row r="152" spans="1:23" x14ac:dyDescent="0.3">
      <c r="A152" s="73" t="s">
        <v>1471</v>
      </c>
      <c r="B152" s="72" t="s">
        <v>1529</v>
      </c>
      <c r="C152" s="461" t="s">
        <v>1776</v>
      </c>
      <c r="D152" s="455" t="s">
        <v>1772</v>
      </c>
      <c r="E152" s="67" t="s">
        <v>922</v>
      </c>
      <c r="F152" s="336">
        <v>42</v>
      </c>
      <c r="G152" s="58" t="s">
        <v>93</v>
      </c>
      <c r="H152" s="172">
        <v>10</v>
      </c>
      <c r="I152" s="333">
        <f t="shared" si="44"/>
        <v>420</v>
      </c>
      <c r="J152" s="204" t="s">
        <v>3</v>
      </c>
      <c r="K152" s="44">
        <f t="shared" ref="K152" si="49">ROUND(V152*(1-$N$13),2)</f>
        <v>1335.5</v>
      </c>
      <c r="L152" s="43">
        <f t="shared" ref="L152" si="50">ROUND(K152*1.2,2)</f>
        <v>1602.6</v>
      </c>
      <c r="M152" s="42">
        <f t="shared" ref="M152" si="51">ROUND(K152*F152,2)</f>
        <v>56091</v>
      </c>
      <c r="N152" s="41">
        <f t="shared" ref="N152" si="52">ROUND(M152*1.2,2)</f>
        <v>67309.2</v>
      </c>
      <c r="O152" s="460"/>
      <c r="P152" s="460"/>
      <c r="Q152" s="460"/>
      <c r="R152" s="460"/>
      <c r="T152" s="2"/>
      <c r="U152" s="40" t="s">
        <v>1192</v>
      </c>
      <c r="V152" s="450">
        <v>1335.5</v>
      </c>
      <c r="W152" s="446"/>
    </row>
    <row r="153" spans="1:23" x14ac:dyDescent="0.3">
      <c r="A153" s="73" t="s">
        <v>1471</v>
      </c>
      <c r="B153" s="72" t="s">
        <v>1529</v>
      </c>
      <c r="C153" s="206" t="s">
        <v>1032</v>
      </c>
      <c r="D153" s="205" t="s">
        <v>1754</v>
      </c>
      <c r="E153" s="67" t="s">
        <v>922</v>
      </c>
      <c r="F153" s="172">
        <v>26</v>
      </c>
      <c r="G153" s="58" t="s">
        <v>93</v>
      </c>
      <c r="H153" s="172">
        <v>10</v>
      </c>
      <c r="I153" s="333">
        <f t="shared" si="44"/>
        <v>260</v>
      </c>
      <c r="J153" s="204" t="s">
        <v>3</v>
      </c>
      <c r="K153" s="462">
        <f>ROUND(V153*(1-$N$13),2)</f>
        <v>1854.5</v>
      </c>
      <c r="L153" s="43">
        <f t="shared" si="46"/>
        <v>2225.4</v>
      </c>
      <c r="M153" s="42">
        <f t="shared" si="47"/>
        <v>48217</v>
      </c>
      <c r="N153" s="41">
        <f t="shared" si="48"/>
        <v>57860.4</v>
      </c>
      <c r="O153" s="460"/>
      <c r="P153" s="460"/>
      <c r="Q153" s="460"/>
      <c r="R153" s="460"/>
      <c r="T153" s="2"/>
      <c r="U153" s="40" t="s">
        <v>1192</v>
      </c>
      <c r="V153" s="40">
        <v>1854.5</v>
      </c>
      <c r="W153" s="446"/>
    </row>
    <row r="154" spans="1:23" x14ac:dyDescent="0.3">
      <c r="A154" s="73" t="s">
        <v>1471</v>
      </c>
      <c r="B154" s="72" t="s">
        <v>1529</v>
      </c>
      <c r="C154" s="206" t="s">
        <v>1031</v>
      </c>
      <c r="D154" s="205" t="s">
        <v>1030</v>
      </c>
      <c r="E154" s="67" t="s">
        <v>922</v>
      </c>
      <c r="F154" s="172">
        <v>2</v>
      </c>
      <c r="G154" s="58" t="s">
        <v>93</v>
      </c>
      <c r="H154" s="172">
        <v>10</v>
      </c>
      <c r="I154" s="333">
        <f t="shared" si="44"/>
        <v>20</v>
      </c>
      <c r="J154" s="204" t="s">
        <v>3</v>
      </c>
      <c r="K154" s="44">
        <f t="shared" si="45"/>
        <v>4182</v>
      </c>
      <c r="L154" s="43">
        <f t="shared" si="46"/>
        <v>5018.3999999999996</v>
      </c>
      <c r="M154" s="42">
        <f t="shared" si="47"/>
        <v>8364</v>
      </c>
      <c r="N154" s="41">
        <f t="shared" si="48"/>
        <v>10036.799999999999</v>
      </c>
      <c r="O154" s="460"/>
      <c r="P154" s="460"/>
      <c r="Q154" s="460"/>
      <c r="R154" s="460"/>
      <c r="T154" s="2"/>
      <c r="U154" s="40" t="s">
        <v>1192</v>
      </c>
      <c r="V154" s="40">
        <v>4182</v>
      </c>
      <c r="W154" s="446"/>
    </row>
    <row r="155" spans="1:23" x14ac:dyDescent="0.3">
      <c r="A155" s="73" t="s">
        <v>1471</v>
      </c>
      <c r="B155" s="70" t="s">
        <v>1530</v>
      </c>
      <c r="C155" s="454">
        <v>315818</v>
      </c>
      <c r="D155" s="455" t="s">
        <v>1773</v>
      </c>
      <c r="E155" s="67" t="s">
        <v>922</v>
      </c>
      <c r="F155" s="336">
        <v>52.5</v>
      </c>
      <c r="G155" s="170" t="s">
        <v>93</v>
      </c>
      <c r="H155" s="172">
        <v>10</v>
      </c>
      <c r="I155" s="333">
        <f t="shared" ref="I155:I156" si="53">H155*F155</f>
        <v>525</v>
      </c>
      <c r="J155" s="204" t="s">
        <v>3</v>
      </c>
      <c r="K155" s="44">
        <f t="shared" ref="K155" si="54">ROUND(V155*(1-$N$13),2)</f>
        <v>1623.6</v>
      </c>
      <c r="L155" s="43">
        <f t="shared" ref="L155" si="55">ROUND(K155*1.2,2)</f>
        <v>1948.32</v>
      </c>
      <c r="M155" s="42">
        <f t="shared" ref="M155" si="56">ROUND(K155*F155,2)</f>
        <v>85239</v>
      </c>
      <c r="N155" s="41">
        <f t="shared" ref="N155" si="57">ROUND(M155*1.2,2)</f>
        <v>102286.8</v>
      </c>
      <c r="O155" s="460"/>
      <c r="P155" s="460"/>
      <c r="Q155" s="460"/>
      <c r="R155" s="460"/>
      <c r="T155" s="2"/>
      <c r="U155" s="40" t="s">
        <v>1192</v>
      </c>
      <c r="V155" s="450">
        <v>1623.6000000000001</v>
      </c>
      <c r="W155" s="446"/>
    </row>
    <row r="156" spans="1:23" x14ac:dyDescent="0.3">
      <c r="A156" s="73" t="s">
        <v>1471</v>
      </c>
      <c r="B156" s="72" t="s">
        <v>1530</v>
      </c>
      <c r="C156" s="454">
        <v>315820</v>
      </c>
      <c r="D156" s="455" t="s">
        <v>1774</v>
      </c>
      <c r="E156" s="67" t="s">
        <v>922</v>
      </c>
      <c r="F156" s="336">
        <v>42</v>
      </c>
      <c r="G156" s="170" t="s">
        <v>93</v>
      </c>
      <c r="H156" s="172">
        <v>10</v>
      </c>
      <c r="I156" s="333">
        <f t="shared" si="53"/>
        <v>420</v>
      </c>
      <c r="J156" s="204" t="s">
        <v>3</v>
      </c>
      <c r="K156" s="44">
        <f t="shared" si="45"/>
        <v>1854.5</v>
      </c>
      <c r="L156" s="43">
        <f t="shared" si="46"/>
        <v>2225.4</v>
      </c>
      <c r="M156" s="42">
        <f t="shared" si="47"/>
        <v>77889</v>
      </c>
      <c r="N156" s="41">
        <f t="shared" si="48"/>
        <v>93466.8</v>
      </c>
      <c r="O156" s="460"/>
      <c r="P156" s="460"/>
      <c r="Q156" s="460"/>
      <c r="R156" s="460"/>
      <c r="T156" s="2"/>
      <c r="U156" s="40" t="s">
        <v>1192</v>
      </c>
      <c r="V156" s="450">
        <v>1854.5</v>
      </c>
      <c r="W156" s="446"/>
    </row>
    <row r="157" spans="1:23" x14ac:dyDescent="0.3">
      <c r="A157" s="73" t="s">
        <v>1471</v>
      </c>
      <c r="B157" s="70" t="s">
        <v>1029</v>
      </c>
      <c r="C157" s="206" t="s">
        <v>1028</v>
      </c>
      <c r="D157" s="205" t="s">
        <v>1027</v>
      </c>
      <c r="E157" s="67" t="s">
        <v>922</v>
      </c>
      <c r="F157" s="172">
        <v>100</v>
      </c>
      <c r="G157" s="170" t="s">
        <v>93</v>
      </c>
      <c r="H157" s="172">
        <v>10</v>
      </c>
      <c r="I157" s="332">
        <f t="shared" si="44"/>
        <v>1000</v>
      </c>
      <c r="J157" s="204" t="s">
        <v>3</v>
      </c>
      <c r="K157" s="44">
        <f t="shared" si="45"/>
        <v>79</v>
      </c>
      <c r="L157" s="43">
        <f t="shared" si="46"/>
        <v>94.8</v>
      </c>
      <c r="M157" s="42">
        <f t="shared" si="47"/>
        <v>7900</v>
      </c>
      <c r="N157" s="41">
        <f t="shared" si="48"/>
        <v>9480</v>
      </c>
      <c r="O157" s="460"/>
      <c r="P157" s="460"/>
      <c r="Q157" s="460"/>
      <c r="R157" s="460"/>
      <c r="T157" s="2"/>
      <c r="U157" s="40" t="s">
        <v>1192</v>
      </c>
      <c r="V157" s="40">
        <v>79</v>
      </c>
      <c r="W157" s="446"/>
    </row>
    <row r="158" spans="1:23" x14ac:dyDescent="0.3">
      <c r="A158" s="73" t="s">
        <v>1471</v>
      </c>
      <c r="B158" s="70" t="s">
        <v>1603</v>
      </c>
      <c r="C158" s="206" t="s">
        <v>1026</v>
      </c>
      <c r="D158" s="205" t="s">
        <v>1605</v>
      </c>
      <c r="E158" s="67" t="s">
        <v>912</v>
      </c>
      <c r="F158" s="172">
        <v>2000</v>
      </c>
      <c r="G158" s="58" t="s">
        <v>911</v>
      </c>
      <c r="H158" s="172">
        <v>1</v>
      </c>
      <c r="I158" s="333">
        <f t="shared" si="44"/>
        <v>2000</v>
      </c>
      <c r="J158" s="204" t="s">
        <v>3</v>
      </c>
      <c r="K158" s="44">
        <f t="shared" si="45"/>
        <v>6.5</v>
      </c>
      <c r="L158" s="43">
        <f t="shared" si="46"/>
        <v>7.8</v>
      </c>
      <c r="M158" s="42">
        <f t="shared" si="47"/>
        <v>13000</v>
      </c>
      <c r="N158" s="41">
        <f t="shared" si="48"/>
        <v>15600</v>
      </c>
      <c r="O158" s="460"/>
      <c r="P158" s="460"/>
      <c r="Q158" s="460"/>
      <c r="R158" s="460"/>
      <c r="T158" s="2"/>
      <c r="U158" s="40" t="s">
        <v>1192</v>
      </c>
      <c r="V158" s="40">
        <v>6.5</v>
      </c>
      <c r="W158" s="446"/>
    </row>
    <row r="159" spans="1:23" x14ac:dyDescent="0.3">
      <c r="A159" s="73" t="s">
        <v>1471</v>
      </c>
      <c r="B159" s="72" t="s">
        <v>1603</v>
      </c>
      <c r="C159" s="206" t="s">
        <v>1025</v>
      </c>
      <c r="D159" s="205" t="s">
        <v>1606</v>
      </c>
      <c r="E159" s="67" t="s">
        <v>912</v>
      </c>
      <c r="F159" s="172">
        <v>1300</v>
      </c>
      <c r="G159" s="58" t="s">
        <v>911</v>
      </c>
      <c r="H159" s="172">
        <v>1</v>
      </c>
      <c r="I159" s="333">
        <f t="shared" si="44"/>
        <v>1300</v>
      </c>
      <c r="J159" s="204" t="s">
        <v>3</v>
      </c>
      <c r="K159" s="44">
        <f t="shared" si="45"/>
        <v>7.5</v>
      </c>
      <c r="L159" s="43">
        <f t="shared" si="46"/>
        <v>9</v>
      </c>
      <c r="M159" s="42">
        <f t="shared" si="47"/>
        <v>9750</v>
      </c>
      <c r="N159" s="41">
        <f t="shared" si="48"/>
        <v>11700</v>
      </c>
      <c r="O159" s="460"/>
      <c r="P159" s="460"/>
      <c r="Q159" s="460"/>
      <c r="R159" s="460"/>
      <c r="T159" s="2"/>
      <c r="U159" s="40" t="s">
        <v>1192</v>
      </c>
      <c r="V159" s="40">
        <v>7.5</v>
      </c>
      <c r="W159" s="446"/>
    </row>
    <row r="160" spans="1:23" x14ac:dyDescent="0.3">
      <c r="A160" s="73" t="s">
        <v>1471</v>
      </c>
      <c r="B160" s="72" t="s">
        <v>1603</v>
      </c>
      <c r="C160" s="206" t="s">
        <v>1024</v>
      </c>
      <c r="D160" s="205" t="s">
        <v>1607</v>
      </c>
      <c r="E160" s="67" t="s">
        <v>912</v>
      </c>
      <c r="F160" s="172">
        <v>1170</v>
      </c>
      <c r="G160" s="58" t="s">
        <v>911</v>
      </c>
      <c r="H160" s="172">
        <v>1</v>
      </c>
      <c r="I160" s="333">
        <f t="shared" si="44"/>
        <v>1170</v>
      </c>
      <c r="J160" s="204" t="s">
        <v>3</v>
      </c>
      <c r="K160" s="44">
        <f t="shared" si="45"/>
        <v>8</v>
      </c>
      <c r="L160" s="43">
        <f t="shared" si="46"/>
        <v>9.6</v>
      </c>
      <c r="M160" s="42">
        <f t="shared" si="47"/>
        <v>9360</v>
      </c>
      <c r="N160" s="41">
        <f t="shared" si="48"/>
        <v>11232</v>
      </c>
      <c r="O160" s="460"/>
      <c r="P160" s="460"/>
      <c r="Q160" s="460"/>
      <c r="R160" s="460"/>
      <c r="T160" s="2"/>
      <c r="U160" s="40" t="s">
        <v>1192</v>
      </c>
      <c r="V160" s="40">
        <v>8</v>
      </c>
      <c r="W160" s="446"/>
    </row>
    <row r="161" spans="1:23" x14ac:dyDescent="0.3">
      <c r="A161" s="73" t="s">
        <v>1471</v>
      </c>
      <c r="B161" s="72" t="s">
        <v>1603</v>
      </c>
      <c r="C161" s="206" t="s">
        <v>1023</v>
      </c>
      <c r="D161" s="205" t="s">
        <v>1608</v>
      </c>
      <c r="E161" s="67" t="s">
        <v>912</v>
      </c>
      <c r="F161" s="172">
        <v>930</v>
      </c>
      <c r="G161" s="58" t="s">
        <v>911</v>
      </c>
      <c r="H161" s="172">
        <v>1</v>
      </c>
      <c r="I161" s="333">
        <f t="shared" si="44"/>
        <v>930</v>
      </c>
      <c r="J161" s="204" t="s">
        <v>3</v>
      </c>
      <c r="K161" s="44">
        <f t="shared" si="45"/>
        <v>9</v>
      </c>
      <c r="L161" s="43">
        <f t="shared" si="46"/>
        <v>10.8</v>
      </c>
      <c r="M161" s="42">
        <f t="shared" si="47"/>
        <v>8370</v>
      </c>
      <c r="N161" s="41">
        <f t="shared" si="48"/>
        <v>10044</v>
      </c>
      <c r="O161" s="460"/>
      <c r="P161" s="460"/>
      <c r="Q161" s="460"/>
      <c r="R161" s="460"/>
      <c r="T161" s="2"/>
      <c r="U161" s="40" t="s">
        <v>1192</v>
      </c>
      <c r="V161" s="40">
        <v>9</v>
      </c>
      <c r="W161" s="446"/>
    </row>
    <row r="162" spans="1:23" x14ac:dyDescent="0.3">
      <c r="A162" s="73" t="s">
        <v>1471</v>
      </c>
      <c r="B162" s="72" t="s">
        <v>1603</v>
      </c>
      <c r="C162" s="206" t="s">
        <v>1022</v>
      </c>
      <c r="D162" s="205" t="s">
        <v>1609</v>
      </c>
      <c r="E162" s="67" t="s">
        <v>912</v>
      </c>
      <c r="F162" s="172">
        <v>720</v>
      </c>
      <c r="G162" s="58" t="s">
        <v>911</v>
      </c>
      <c r="H162" s="172">
        <v>1</v>
      </c>
      <c r="I162" s="333">
        <f t="shared" si="44"/>
        <v>720</v>
      </c>
      <c r="J162" s="204" t="s">
        <v>3</v>
      </c>
      <c r="K162" s="44">
        <f t="shared" si="45"/>
        <v>9.5</v>
      </c>
      <c r="L162" s="43">
        <f t="shared" si="46"/>
        <v>11.4</v>
      </c>
      <c r="M162" s="42">
        <f t="shared" si="47"/>
        <v>6840</v>
      </c>
      <c r="N162" s="41">
        <f t="shared" si="48"/>
        <v>8208</v>
      </c>
      <c r="O162" s="460"/>
      <c r="P162" s="460"/>
      <c r="Q162" s="460"/>
      <c r="R162" s="460"/>
      <c r="T162" s="2"/>
      <c r="U162" s="40" t="s">
        <v>1192</v>
      </c>
      <c r="V162" s="40">
        <v>9.5</v>
      </c>
      <c r="W162" s="446"/>
    </row>
    <row r="163" spans="1:23" x14ac:dyDescent="0.3">
      <c r="A163" s="73" t="s">
        <v>1471</v>
      </c>
      <c r="B163" s="72" t="s">
        <v>1603</v>
      </c>
      <c r="C163" s="206" t="s">
        <v>1021</v>
      </c>
      <c r="D163" s="205" t="s">
        <v>1610</v>
      </c>
      <c r="E163" s="67" t="s">
        <v>912</v>
      </c>
      <c r="F163" s="172">
        <v>560</v>
      </c>
      <c r="G163" s="58" t="s">
        <v>911</v>
      </c>
      <c r="H163" s="172">
        <v>1</v>
      </c>
      <c r="I163" s="333">
        <f t="shared" si="44"/>
        <v>560</v>
      </c>
      <c r="J163" s="204" t="s">
        <v>3</v>
      </c>
      <c r="K163" s="44">
        <f t="shared" si="45"/>
        <v>10</v>
      </c>
      <c r="L163" s="43">
        <f t="shared" si="46"/>
        <v>12</v>
      </c>
      <c r="M163" s="42">
        <f t="shared" si="47"/>
        <v>5600</v>
      </c>
      <c r="N163" s="41">
        <f t="shared" si="48"/>
        <v>6720</v>
      </c>
      <c r="O163" s="460"/>
      <c r="P163" s="460"/>
      <c r="Q163" s="460"/>
      <c r="R163" s="460"/>
      <c r="T163" s="2"/>
      <c r="U163" s="40" t="s">
        <v>1192</v>
      </c>
      <c r="V163" s="40">
        <v>10</v>
      </c>
      <c r="W163" s="446"/>
    </row>
    <row r="164" spans="1:23" x14ac:dyDescent="0.3">
      <c r="A164" s="73" t="s">
        <v>1471</v>
      </c>
      <c r="B164" s="72" t="s">
        <v>1603</v>
      </c>
      <c r="C164" s="206" t="s">
        <v>1020</v>
      </c>
      <c r="D164" s="205" t="s">
        <v>1611</v>
      </c>
      <c r="E164" s="67" t="s">
        <v>912</v>
      </c>
      <c r="F164" s="172">
        <v>530</v>
      </c>
      <c r="G164" s="58" t="s">
        <v>911</v>
      </c>
      <c r="H164" s="172">
        <v>1</v>
      </c>
      <c r="I164" s="333">
        <f t="shared" si="44"/>
        <v>530</v>
      </c>
      <c r="J164" s="204" t="s">
        <v>3</v>
      </c>
      <c r="K164" s="44">
        <f t="shared" si="45"/>
        <v>11</v>
      </c>
      <c r="L164" s="43">
        <f t="shared" si="46"/>
        <v>13.2</v>
      </c>
      <c r="M164" s="42">
        <f t="shared" si="47"/>
        <v>5830</v>
      </c>
      <c r="N164" s="41">
        <f t="shared" si="48"/>
        <v>6996</v>
      </c>
      <c r="O164" s="460"/>
      <c r="P164" s="460"/>
      <c r="Q164" s="460"/>
      <c r="R164" s="460"/>
      <c r="T164" s="2"/>
      <c r="U164" s="40" t="s">
        <v>1192</v>
      </c>
      <c r="V164" s="40">
        <v>11</v>
      </c>
      <c r="W164" s="446"/>
    </row>
    <row r="165" spans="1:23" x14ac:dyDescent="0.3">
      <c r="A165" s="73" t="s">
        <v>1471</v>
      </c>
      <c r="B165" s="72" t="s">
        <v>1603</v>
      </c>
      <c r="C165" s="206" t="s">
        <v>1019</v>
      </c>
      <c r="D165" s="205" t="s">
        <v>1612</v>
      </c>
      <c r="E165" s="67" t="s">
        <v>912</v>
      </c>
      <c r="F165" s="172">
        <v>470</v>
      </c>
      <c r="G165" s="58" t="s">
        <v>911</v>
      </c>
      <c r="H165" s="172">
        <v>1</v>
      </c>
      <c r="I165" s="333">
        <f t="shared" si="44"/>
        <v>470</v>
      </c>
      <c r="J165" s="204" t="s">
        <v>3</v>
      </c>
      <c r="K165" s="44">
        <f t="shared" si="45"/>
        <v>12</v>
      </c>
      <c r="L165" s="43">
        <f t="shared" si="46"/>
        <v>14.4</v>
      </c>
      <c r="M165" s="42">
        <f t="shared" si="47"/>
        <v>5640</v>
      </c>
      <c r="N165" s="41">
        <f t="shared" si="48"/>
        <v>6768</v>
      </c>
      <c r="O165" s="460"/>
      <c r="P165" s="460"/>
      <c r="Q165" s="460"/>
      <c r="R165" s="460"/>
      <c r="T165" s="2"/>
      <c r="U165" s="40" t="s">
        <v>1192</v>
      </c>
      <c r="V165" s="40">
        <v>12</v>
      </c>
      <c r="W165" s="446"/>
    </row>
    <row r="166" spans="1:23" x14ac:dyDescent="0.3">
      <c r="A166" s="73" t="s">
        <v>1471</v>
      </c>
      <c r="B166" s="72" t="s">
        <v>1603</v>
      </c>
      <c r="C166" s="206" t="s">
        <v>1018</v>
      </c>
      <c r="D166" s="205" t="s">
        <v>1613</v>
      </c>
      <c r="E166" s="67" t="s">
        <v>912</v>
      </c>
      <c r="F166" s="172">
        <v>450</v>
      </c>
      <c r="G166" s="170" t="s">
        <v>911</v>
      </c>
      <c r="H166" s="172">
        <v>1</v>
      </c>
      <c r="I166" s="332">
        <f t="shared" si="44"/>
        <v>450</v>
      </c>
      <c r="J166" s="204" t="s">
        <v>3</v>
      </c>
      <c r="K166" s="44">
        <f t="shared" si="45"/>
        <v>13</v>
      </c>
      <c r="L166" s="43">
        <f t="shared" si="46"/>
        <v>15.6</v>
      </c>
      <c r="M166" s="42">
        <f t="shared" si="47"/>
        <v>5850</v>
      </c>
      <c r="N166" s="41">
        <f t="shared" si="48"/>
        <v>7020</v>
      </c>
      <c r="O166" s="460"/>
      <c r="P166" s="460"/>
      <c r="Q166" s="460"/>
      <c r="R166" s="460"/>
      <c r="T166" s="2"/>
      <c r="U166" s="40" t="s">
        <v>1192</v>
      </c>
      <c r="V166" s="40">
        <v>13</v>
      </c>
      <c r="W166" s="446"/>
    </row>
    <row r="167" spans="1:23" x14ac:dyDescent="0.3">
      <c r="A167" s="73" t="s">
        <v>1471</v>
      </c>
      <c r="B167" s="72" t="s">
        <v>1603</v>
      </c>
      <c r="C167" s="206" t="s">
        <v>1017</v>
      </c>
      <c r="D167" s="205" t="s">
        <v>1614</v>
      </c>
      <c r="E167" s="67" t="s">
        <v>912</v>
      </c>
      <c r="F167" s="172">
        <v>370</v>
      </c>
      <c r="G167" s="58" t="s">
        <v>911</v>
      </c>
      <c r="H167" s="172">
        <v>1</v>
      </c>
      <c r="I167" s="333">
        <f t="shared" si="44"/>
        <v>370</v>
      </c>
      <c r="J167" s="204" t="s">
        <v>3</v>
      </c>
      <c r="K167" s="44">
        <f t="shared" si="45"/>
        <v>14</v>
      </c>
      <c r="L167" s="43">
        <f t="shared" si="46"/>
        <v>16.8</v>
      </c>
      <c r="M167" s="42">
        <f t="shared" si="47"/>
        <v>5180</v>
      </c>
      <c r="N167" s="41">
        <f t="shared" si="48"/>
        <v>6216</v>
      </c>
      <c r="O167" s="460"/>
      <c r="P167" s="460"/>
      <c r="Q167" s="460"/>
      <c r="R167" s="460"/>
      <c r="T167" s="2"/>
      <c r="U167" s="40" t="s">
        <v>1192</v>
      </c>
      <c r="V167" s="40">
        <v>14</v>
      </c>
      <c r="W167" s="446"/>
    </row>
    <row r="168" spans="1:23" x14ac:dyDescent="0.3">
      <c r="A168" s="73" t="s">
        <v>1471</v>
      </c>
      <c r="B168" s="72" t="s">
        <v>1603</v>
      </c>
      <c r="C168" s="206" t="s">
        <v>1016</v>
      </c>
      <c r="D168" s="205" t="s">
        <v>1615</v>
      </c>
      <c r="E168" s="67" t="s">
        <v>912</v>
      </c>
      <c r="F168" s="172">
        <v>330</v>
      </c>
      <c r="G168" s="58" t="s">
        <v>911</v>
      </c>
      <c r="H168" s="172">
        <v>1</v>
      </c>
      <c r="I168" s="333">
        <f t="shared" si="44"/>
        <v>330</v>
      </c>
      <c r="J168" s="204" t="s">
        <v>3</v>
      </c>
      <c r="K168" s="44">
        <f t="shared" si="45"/>
        <v>15</v>
      </c>
      <c r="L168" s="43">
        <f t="shared" si="46"/>
        <v>18</v>
      </c>
      <c r="M168" s="42">
        <f t="shared" si="47"/>
        <v>4950</v>
      </c>
      <c r="N168" s="41">
        <f t="shared" si="48"/>
        <v>5940</v>
      </c>
      <c r="O168" s="460"/>
      <c r="P168" s="460"/>
      <c r="Q168" s="460"/>
      <c r="R168" s="460"/>
      <c r="T168" s="2"/>
      <c r="U168" s="40" t="s">
        <v>1192</v>
      </c>
      <c r="V168" s="40">
        <v>15</v>
      </c>
      <c r="W168" s="446"/>
    </row>
    <row r="169" spans="1:23" x14ac:dyDescent="0.3">
      <c r="A169" s="73" t="s">
        <v>1471</v>
      </c>
      <c r="B169" s="72" t="s">
        <v>1603</v>
      </c>
      <c r="C169" s="206" t="s">
        <v>1015</v>
      </c>
      <c r="D169" s="205" t="s">
        <v>1616</v>
      </c>
      <c r="E169" s="67" t="s">
        <v>912</v>
      </c>
      <c r="F169" s="172">
        <v>280</v>
      </c>
      <c r="G169" s="58" t="s">
        <v>911</v>
      </c>
      <c r="H169" s="172">
        <v>1</v>
      </c>
      <c r="I169" s="333">
        <f t="shared" si="44"/>
        <v>280</v>
      </c>
      <c r="J169" s="204" t="s">
        <v>3</v>
      </c>
      <c r="K169" s="44">
        <f t="shared" si="45"/>
        <v>17</v>
      </c>
      <c r="L169" s="43">
        <f t="shared" si="46"/>
        <v>20.399999999999999</v>
      </c>
      <c r="M169" s="42">
        <f t="shared" si="47"/>
        <v>4760</v>
      </c>
      <c r="N169" s="41">
        <f t="shared" si="48"/>
        <v>5712</v>
      </c>
      <c r="O169" s="460"/>
      <c r="P169" s="460"/>
      <c r="Q169" s="460"/>
      <c r="R169" s="460"/>
      <c r="T169" s="2"/>
      <c r="U169" s="40" t="s">
        <v>1192</v>
      </c>
      <c r="V169" s="40">
        <v>17</v>
      </c>
      <c r="W169" s="446"/>
    </row>
    <row r="170" spans="1:23" x14ac:dyDescent="0.3">
      <c r="A170" s="73" t="s">
        <v>1471</v>
      </c>
      <c r="B170" s="72" t="s">
        <v>1603</v>
      </c>
      <c r="C170" s="206" t="s">
        <v>1014</v>
      </c>
      <c r="D170" s="205" t="s">
        <v>1617</v>
      </c>
      <c r="E170" s="67" t="s">
        <v>912</v>
      </c>
      <c r="F170" s="172">
        <v>260</v>
      </c>
      <c r="G170" s="58" t="s">
        <v>911</v>
      </c>
      <c r="H170" s="172">
        <v>1</v>
      </c>
      <c r="I170" s="333">
        <f t="shared" si="44"/>
        <v>260</v>
      </c>
      <c r="J170" s="204" t="s">
        <v>3</v>
      </c>
      <c r="K170" s="44">
        <f t="shared" si="45"/>
        <v>19.5</v>
      </c>
      <c r="L170" s="43">
        <f t="shared" si="46"/>
        <v>23.4</v>
      </c>
      <c r="M170" s="42">
        <f t="shared" si="47"/>
        <v>5070</v>
      </c>
      <c r="N170" s="41">
        <f t="shared" si="48"/>
        <v>6084</v>
      </c>
      <c r="O170" s="460"/>
      <c r="P170" s="460"/>
      <c r="Q170" s="460"/>
      <c r="R170" s="460"/>
      <c r="T170" s="2"/>
      <c r="U170" s="40" t="s">
        <v>1192</v>
      </c>
      <c r="V170" s="40">
        <v>19.5</v>
      </c>
      <c r="W170" s="446"/>
    </row>
    <row r="171" spans="1:23" x14ac:dyDescent="0.3">
      <c r="A171" s="73" t="s">
        <v>1471</v>
      </c>
      <c r="B171" s="72" t="s">
        <v>1603</v>
      </c>
      <c r="C171" s="206" t="s">
        <v>1013</v>
      </c>
      <c r="D171" s="205" t="s">
        <v>1618</v>
      </c>
      <c r="E171" s="67" t="s">
        <v>912</v>
      </c>
      <c r="F171" s="172">
        <v>240</v>
      </c>
      <c r="G171" s="58" t="s">
        <v>911</v>
      </c>
      <c r="H171" s="172">
        <v>1</v>
      </c>
      <c r="I171" s="333">
        <f t="shared" si="44"/>
        <v>240</v>
      </c>
      <c r="J171" s="204" t="s">
        <v>3</v>
      </c>
      <c r="K171" s="44">
        <f t="shared" si="45"/>
        <v>23</v>
      </c>
      <c r="L171" s="43">
        <f t="shared" si="46"/>
        <v>27.6</v>
      </c>
      <c r="M171" s="42">
        <f t="shared" si="47"/>
        <v>5520</v>
      </c>
      <c r="N171" s="41">
        <f t="shared" si="48"/>
        <v>6624</v>
      </c>
      <c r="O171" s="460"/>
      <c r="P171" s="460"/>
      <c r="Q171" s="460"/>
      <c r="R171" s="460"/>
      <c r="T171" s="2"/>
      <c r="U171" s="40" t="s">
        <v>1192</v>
      </c>
      <c r="V171" s="40">
        <v>23</v>
      </c>
      <c r="W171" s="446"/>
    </row>
    <row r="172" spans="1:23" x14ac:dyDescent="0.3">
      <c r="A172" s="73" t="s">
        <v>1471</v>
      </c>
      <c r="B172" s="72" t="s">
        <v>1603</v>
      </c>
      <c r="C172" s="206" t="s">
        <v>1012</v>
      </c>
      <c r="D172" s="205" t="s">
        <v>1619</v>
      </c>
      <c r="E172" s="67" t="s">
        <v>912</v>
      </c>
      <c r="F172" s="172">
        <v>220</v>
      </c>
      <c r="G172" s="170" t="s">
        <v>911</v>
      </c>
      <c r="H172" s="172">
        <v>1</v>
      </c>
      <c r="I172" s="332">
        <f t="shared" si="44"/>
        <v>220</v>
      </c>
      <c r="J172" s="204" t="s">
        <v>3</v>
      </c>
      <c r="K172" s="44">
        <f t="shared" si="45"/>
        <v>25.5</v>
      </c>
      <c r="L172" s="43">
        <f t="shared" si="46"/>
        <v>30.6</v>
      </c>
      <c r="M172" s="42">
        <f t="shared" si="47"/>
        <v>5610</v>
      </c>
      <c r="N172" s="41">
        <f t="shared" si="48"/>
        <v>6732</v>
      </c>
      <c r="O172" s="460"/>
      <c r="P172" s="460"/>
      <c r="Q172" s="460"/>
      <c r="R172" s="460"/>
      <c r="T172" s="2"/>
      <c r="U172" s="40" t="s">
        <v>1192</v>
      </c>
      <c r="V172" s="40">
        <v>25.5</v>
      </c>
      <c r="W172" s="446"/>
    </row>
    <row r="173" spans="1:23" x14ac:dyDescent="0.3">
      <c r="A173" s="73" t="s">
        <v>1471</v>
      </c>
      <c r="B173" s="70" t="s">
        <v>1604</v>
      </c>
      <c r="C173" s="206" t="s">
        <v>1011</v>
      </c>
      <c r="D173" s="205" t="s">
        <v>1620</v>
      </c>
      <c r="E173" s="67" t="s">
        <v>912</v>
      </c>
      <c r="F173" s="172">
        <v>1300</v>
      </c>
      <c r="G173" s="58" t="s">
        <v>911</v>
      </c>
      <c r="H173" s="172">
        <v>1</v>
      </c>
      <c r="I173" s="333">
        <f t="shared" si="44"/>
        <v>1300</v>
      </c>
      <c r="J173" s="204" t="s">
        <v>3</v>
      </c>
      <c r="K173" s="44">
        <f t="shared" si="45"/>
        <v>7.5</v>
      </c>
      <c r="L173" s="43">
        <f t="shared" si="46"/>
        <v>9</v>
      </c>
      <c r="M173" s="42">
        <f t="shared" si="47"/>
        <v>9750</v>
      </c>
      <c r="N173" s="41">
        <f t="shared" si="48"/>
        <v>11700</v>
      </c>
      <c r="O173" s="460"/>
      <c r="P173" s="460"/>
      <c r="Q173" s="460"/>
      <c r="R173" s="460"/>
      <c r="T173" s="2"/>
      <c r="U173" s="40" t="s">
        <v>1192</v>
      </c>
      <c r="V173" s="40">
        <v>7.5</v>
      </c>
      <c r="W173" s="446"/>
    </row>
    <row r="174" spans="1:23" x14ac:dyDescent="0.3">
      <c r="A174" s="73" t="s">
        <v>1471</v>
      </c>
      <c r="B174" s="72" t="s">
        <v>1604</v>
      </c>
      <c r="C174" s="206" t="s">
        <v>1010</v>
      </c>
      <c r="D174" s="205" t="s">
        <v>1621</v>
      </c>
      <c r="E174" s="67" t="s">
        <v>912</v>
      </c>
      <c r="F174" s="172">
        <v>1170</v>
      </c>
      <c r="G174" s="58" t="s">
        <v>911</v>
      </c>
      <c r="H174" s="172">
        <v>1</v>
      </c>
      <c r="I174" s="333">
        <f t="shared" si="44"/>
        <v>1170</v>
      </c>
      <c r="J174" s="204" t="s">
        <v>3</v>
      </c>
      <c r="K174" s="44">
        <f t="shared" si="45"/>
        <v>8</v>
      </c>
      <c r="L174" s="43">
        <f t="shared" si="46"/>
        <v>9.6</v>
      </c>
      <c r="M174" s="42">
        <f t="shared" si="47"/>
        <v>9360</v>
      </c>
      <c r="N174" s="41">
        <f t="shared" si="48"/>
        <v>11232</v>
      </c>
      <c r="O174" s="460"/>
      <c r="P174" s="460"/>
      <c r="Q174" s="460"/>
      <c r="R174" s="460"/>
      <c r="T174" s="2"/>
      <c r="U174" s="40" t="s">
        <v>1192</v>
      </c>
      <c r="V174" s="40">
        <v>8</v>
      </c>
      <c r="W174" s="446"/>
    </row>
    <row r="175" spans="1:23" x14ac:dyDescent="0.3">
      <c r="A175" s="73" t="s">
        <v>1471</v>
      </c>
      <c r="B175" s="72" t="s">
        <v>1604</v>
      </c>
      <c r="C175" s="206" t="s">
        <v>1009</v>
      </c>
      <c r="D175" s="205" t="s">
        <v>1622</v>
      </c>
      <c r="E175" s="67" t="s">
        <v>912</v>
      </c>
      <c r="F175" s="172">
        <v>930</v>
      </c>
      <c r="G175" s="58" t="s">
        <v>911</v>
      </c>
      <c r="H175" s="172">
        <v>1</v>
      </c>
      <c r="I175" s="333">
        <f t="shared" si="44"/>
        <v>930</v>
      </c>
      <c r="J175" s="204" t="s">
        <v>3</v>
      </c>
      <c r="K175" s="44">
        <f t="shared" si="45"/>
        <v>9</v>
      </c>
      <c r="L175" s="43">
        <f t="shared" si="46"/>
        <v>10.8</v>
      </c>
      <c r="M175" s="42">
        <f t="shared" si="47"/>
        <v>8370</v>
      </c>
      <c r="N175" s="41">
        <f t="shared" si="48"/>
        <v>10044</v>
      </c>
      <c r="O175" s="460"/>
      <c r="P175" s="460"/>
      <c r="Q175" s="460"/>
      <c r="R175" s="460"/>
      <c r="T175" s="2"/>
      <c r="U175" s="40" t="s">
        <v>1192</v>
      </c>
      <c r="V175" s="40">
        <v>9</v>
      </c>
      <c r="W175" s="446"/>
    </row>
    <row r="176" spans="1:23" x14ac:dyDescent="0.3">
      <c r="A176" s="73" t="s">
        <v>1471</v>
      </c>
      <c r="B176" s="72" t="s">
        <v>1604</v>
      </c>
      <c r="C176" s="206" t="s">
        <v>1008</v>
      </c>
      <c r="D176" s="205" t="s">
        <v>1623</v>
      </c>
      <c r="E176" s="67" t="s">
        <v>912</v>
      </c>
      <c r="F176" s="172">
        <v>720</v>
      </c>
      <c r="G176" s="170" t="s">
        <v>911</v>
      </c>
      <c r="H176" s="172">
        <v>1</v>
      </c>
      <c r="I176" s="332">
        <f t="shared" ref="I176:I207" si="58">H176*F176</f>
        <v>720</v>
      </c>
      <c r="J176" s="204" t="s">
        <v>3</v>
      </c>
      <c r="K176" s="44">
        <f t="shared" si="45"/>
        <v>9.5</v>
      </c>
      <c r="L176" s="43">
        <f t="shared" si="46"/>
        <v>11.4</v>
      </c>
      <c r="M176" s="42">
        <f t="shared" si="47"/>
        <v>6840</v>
      </c>
      <c r="N176" s="41">
        <f t="shared" si="48"/>
        <v>8208</v>
      </c>
      <c r="O176" s="460"/>
      <c r="P176" s="460"/>
      <c r="Q176" s="460"/>
      <c r="R176" s="460"/>
      <c r="T176" s="2"/>
      <c r="U176" s="40" t="s">
        <v>1192</v>
      </c>
      <c r="V176" s="40">
        <v>9.5</v>
      </c>
      <c r="W176" s="446"/>
    </row>
    <row r="177" spans="1:23" x14ac:dyDescent="0.3">
      <c r="A177" s="73" t="s">
        <v>1471</v>
      </c>
      <c r="B177" s="72" t="s">
        <v>1604</v>
      </c>
      <c r="C177" s="206" t="s">
        <v>1007</v>
      </c>
      <c r="D177" s="205" t="s">
        <v>1624</v>
      </c>
      <c r="E177" s="67" t="s">
        <v>912</v>
      </c>
      <c r="F177" s="172">
        <v>560</v>
      </c>
      <c r="G177" s="58" t="s">
        <v>911</v>
      </c>
      <c r="H177" s="172">
        <v>1</v>
      </c>
      <c r="I177" s="333">
        <f t="shared" si="58"/>
        <v>560</v>
      </c>
      <c r="J177" s="204" t="s">
        <v>3</v>
      </c>
      <c r="K177" s="44">
        <f t="shared" si="45"/>
        <v>10</v>
      </c>
      <c r="L177" s="43">
        <f t="shared" si="46"/>
        <v>12</v>
      </c>
      <c r="M177" s="42">
        <f t="shared" si="47"/>
        <v>5600</v>
      </c>
      <c r="N177" s="41">
        <f t="shared" si="48"/>
        <v>6720</v>
      </c>
      <c r="O177" s="460"/>
      <c r="P177" s="460"/>
      <c r="Q177" s="460"/>
      <c r="R177" s="460"/>
      <c r="T177" s="2"/>
      <c r="U177" s="40" t="s">
        <v>1192</v>
      </c>
      <c r="V177" s="40">
        <v>10</v>
      </c>
      <c r="W177" s="446"/>
    </row>
    <row r="178" spans="1:23" x14ac:dyDescent="0.3">
      <c r="A178" s="73" t="s">
        <v>1471</v>
      </c>
      <c r="B178" s="72" t="s">
        <v>1604</v>
      </c>
      <c r="C178" s="207" t="s">
        <v>1006</v>
      </c>
      <c r="D178" s="205" t="s">
        <v>1625</v>
      </c>
      <c r="E178" s="67" t="s">
        <v>912</v>
      </c>
      <c r="F178" s="172">
        <v>530</v>
      </c>
      <c r="G178" s="58" t="s">
        <v>911</v>
      </c>
      <c r="H178" s="172">
        <v>1</v>
      </c>
      <c r="I178" s="333">
        <f t="shared" si="58"/>
        <v>530</v>
      </c>
      <c r="J178" s="204" t="s">
        <v>3</v>
      </c>
      <c r="K178" s="44">
        <f t="shared" si="45"/>
        <v>10.5</v>
      </c>
      <c r="L178" s="43">
        <f t="shared" si="46"/>
        <v>12.6</v>
      </c>
      <c r="M178" s="42">
        <f t="shared" si="47"/>
        <v>5565</v>
      </c>
      <c r="N178" s="41">
        <f t="shared" si="48"/>
        <v>6678</v>
      </c>
      <c r="O178" s="460"/>
      <c r="P178" s="460"/>
      <c r="Q178" s="460"/>
      <c r="R178" s="460"/>
      <c r="T178" s="2"/>
      <c r="U178" s="40" t="s">
        <v>1192</v>
      </c>
      <c r="V178" s="40">
        <v>10.5</v>
      </c>
      <c r="W178" s="446"/>
    </row>
    <row r="179" spans="1:23" x14ac:dyDescent="0.3">
      <c r="A179" s="73" t="s">
        <v>1471</v>
      </c>
      <c r="B179" s="72" t="s">
        <v>1604</v>
      </c>
      <c r="C179" s="206" t="s">
        <v>1005</v>
      </c>
      <c r="D179" s="205" t="s">
        <v>1626</v>
      </c>
      <c r="E179" s="67" t="s">
        <v>912</v>
      </c>
      <c r="F179" s="172">
        <v>470</v>
      </c>
      <c r="G179" s="58" t="s">
        <v>911</v>
      </c>
      <c r="H179" s="172">
        <v>1</v>
      </c>
      <c r="I179" s="333">
        <f t="shared" si="58"/>
        <v>470</v>
      </c>
      <c r="J179" s="204" t="s">
        <v>3</v>
      </c>
      <c r="K179" s="44">
        <f t="shared" si="45"/>
        <v>11.5</v>
      </c>
      <c r="L179" s="43">
        <f t="shared" si="46"/>
        <v>13.8</v>
      </c>
      <c r="M179" s="42">
        <f t="shared" si="47"/>
        <v>5405</v>
      </c>
      <c r="N179" s="41">
        <f t="shared" si="48"/>
        <v>6486</v>
      </c>
      <c r="O179" s="460"/>
      <c r="P179" s="460"/>
      <c r="Q179" s="460"/>
      <c r="R179" s="460"/>
      <c r="T179" s="2"/>
      <c r="U179" s="40" t="s">
        <v>1192</v>
      </c>
      <c r="V179" s="40">
        <v>11.5</v>
      </c>
      <c r="W179" s="446"/>
    </row>
    <row r="180" spans="1:23" x14ac:dyDescent="0.3">
      <c r="A180" s="73" t="s">
        <v>1471</v>
      </c>
      <c r="B180" s="72" t="s">
        <v>1604</v>
      </c>
      <c r="C180" s="206" t="s">
        <v>1004</v>
      </c>
      <c r="D180" s="205" t="s">
        <v>1627</v>
      </c>
      <c r="E180" s="67" t="s">
        <v>912</v>
      </c>
      <c r="F180" s="172">
        <v>450</v>
      </c>
      <c r="G180" s="58" t="s">
        <v>911</v>
      </c>
      <c r="H180" s="172">
        <v>1</v>
      </c>
      <c r="I180" s="333">
        <f t="shared" si="58"/>
        <v>450</v>
      </c>
      <c r="J180" s="204" t="s">
        <v>3</v>
      </c>
      <c r="K180" s="44">
        <f t="shared" si="45"/>
        <v>13</v>
      </c>
      <c r="L180" s="43">
        <f t="shared" si="46"/>
        <v>15.6</v>
      </c>
      <c r="M180" s="42">
        <f t="shared" si="47"/>
        <v>5850</v>
      </c>
      <c r="N180" s="41">
        <f t="shared" si="48"/>
        <v>7020</v>
      </c>
      <c r="O180" s="460"/>
      <c r="P180" s="460"/>
      <c r="Q180" s="460"/>
      <c r="R180" s="460"/>
      <c r="T180" s="2"/>
      <c r="U180" s="40" t="s">
        <v>1192</v>
      </c>
      <c r="V180" s="40">
        <v>13</v>
      </c>
      <c r="W180" s="446"/>
    </row>
    <row r="181" spans="1:23" x14ac:dyDescent="0.3">
      <c r="A181" s="73" t="s">
        <v>1471</v>
      </c>
      <c r="B181" s="72" t="s">
        <v>1604</v>
      </c>
      <c r="C181" s="206" t="s">
        <v>1003</v>
      </c>
      <c r="D181" s="205" t="s">
        <v>1628</v>
      </c>
      <c r="E181" s="67" t="s">
        <v>912</v>
      </c>
      <c r="F181" s="172">
        <v>370</v>
      </c>
      <c r="G181" s="58" t="s">
        <v>911</v>
      </c>
      <c r="H181" s="172">
        <v>1</v>
      </c>
      <c r="I181" s="333">
        <f t="shared" si="58"/>
        <v>370</v>
      </c>
      <c r="J181" s="204" t="s">
        <v>3</v>
      </c>
      <c r="K181" s="44">
        <f t="shared" si="45"/>
        <v>14.5</v>
      </c>
      <c r="L181" s="43">
        <f t="shared" si="46"/>
        <v>17.399999999999999</v>
      </c>
      <c r="M181" s="42">
        <f t="shared" si="47"/>
        <v>5365</v>
      </c>
      <c r="N181" s="41">
        <f t="shared" si="48"/>
        <v>6438</v>
      </c>
      <c r="O181" s="460"/>
      <c r="P181" s="460"/>
      <c r="Q181" s="460"/>
      <c r="R181" s="460"/>
      <c r="T181" s="2"/>
      <c r="U181" s="40" t="s">
        <v>1192</v>
      </c>
      <c r="V181" s="40">
        <v>14.5</v>
      </c>
      <c r="W181" s="446"/>
    </row>
    <row r="182" spans="1:23" x14ac:dyDescent="0.3">
      <c r="A182" s="73" t="s">
        <v>1471</v>
      </c>
      <c r="B182" s="72" t="s">
        <v>1604</v>
      </c>
      <c r="C182" s="206" t="s">
        <v>1002</v>
      </c>
      <c r="D182" s="205" t="s">
        <v>1629</v>
      </c>
      <c r="E182" s="67" t="s">
        <v>912</v>
      </c>
      <c r="F182" s="172">
        <v>330</v>
      </c>
      <c r="G182" s="58" t="s">
        <v>911</v>
      </c>
      <c r="H182" s="172">
        <v>1</v>
      </c>
      <c r="I182" s="333">
        <f t="shared" si="58"/>
        <v>330</v>
      </c>
      <c r="J182" s="204" t="s">
        <v>3</v>
      </c>
      <c r="K182" s="44">
        <f t="shared" ref="K182:K213" si="59">ROUND(V182*(1-$N$13),2)</f>
        <v>15.5</v>
      </c>
      <c r="L182" s="43">
        <f t="shared" si="46"/>
        <v>18.600000000000001</v>
      </c>
      <c r="M182" s="42">
        <f t="shared" si="47"/>
        <v>5115</v>
      </c>
      <c r="N182" s="41">
        <f t="shared" si="48"/>
        <v>6138</v>
      </c>
      <c r="O182" s="460"/>
      <c r="P182" s="460"/>
      <c r="Q182" s="460"/>
      <c r="R182" s="460"/>
      <c r="T182" s="2"/>
      <c r="U182" s="40" t="s">
        <v>1192</v>
      </c>
      <c r="V182" s="40">
        <v>15.5</v>
      </c>
      <c r="W182" s="446"/>
    </row>
    <row r="183" spans="1:23" x14ac:dyDescent="0.3">
      <c r="A183" s="73" t="s">
        <v>1471</v>
      </c>
      <c r="B183" s="72" t="s">
        <v>1604</v>
      </c>
      <c r="C183" s="207" t="s">
        <v>1001</v>
      </c>
      <c r="D183" s="205" t="s">
        <v>1630</v>
      </c>
      <c r="E183" s="67" t="s">
        <v>912</v>
      </c>
      <c r="F183" s="172">
        <v>280</v>
      </c>
      <c r="G183" s="170" t="s">
        <v>911</v>
      </c>
      <c r="H183" s="172">
        <v>1</v>
      </c>
      <c r="I183" s="332">
        <f t="shared" si="58"/>
        <v>280</v>
      </c>
      <c r="J183" s="204" t="s">
        <v>3</v>
      </c>
      <c r="K183" s="44">
        <f t="shared" si="59"/>
        <v>17.5</v>
      </c>
      <c r="L183" s="43">
        <f t="shared" si="46"/>
        <v>21</v>
      </c>
      <c r="M183" s="42">
        <f t="shared" si="47"/>
        <v>4900</v>
      </c>
      <c r="N183" s="41">
        <f t="shared" si="48"/>
        <v>5880</v>
      </c>
      <c r="O183" s="460"/>
      <c r="P183" s="460"/>
      <c r="Q183" s="460"/>
      <c r="R183" s="460"/>
      <c r="T183" s="2"/>
      <c r="U183" s="40" t="s">
        <v>1192</v>
      </c>
      <c r="V183" s="40">
        <v>17.5</v>
      </c>
      <c r="W183" s="446"/>
    </row>
    <row r="184" spans="1:23" x14ac:dyDescent="0.3">
      <c r="A184" s="73" t="s">
        <v>1471</v>
      </c>
      <c r="B184" s="72" t="s">
        <v>1604</v>
      </c>
      <c r="C184" s="206" t="s">
        <v>1000</v>
      </c>
      <c r="D184" s="205" t="s">
        <v>1631</v>
      </c>
      <c r="E184" s="67" t="s">
        <v>912</v>
      </c>
      <c r="F184" s="172">
        <v>260</v>
      </c>
      <c r="G184" s="58" t="s">
        <v>911</v>
      </c>
      <c r="H184" s="172">
        <v>1</v>
      </c>
      <c r="I184" s="333">
        <f t="shared" si="58"/>
        <v>260</v>
      </c>
      <c r="J184" s="204" t="s">
        <v>3</v>
      </c>
      <c r="K184" s="44">
        <f t="shared" si="59"/>
        <v>20</v>
      </c>
      <c r="L184" s="43">
        <f t="shared" si="46"/>
        <v>24</v>
      </c>
      <c r="M184" s="42">
        <f t="shared" si="47"/>
        <v>5200</v>
      </c>
      <c r="N184" s="41">
        <f t="shared" si="48"/>
        <v>6240</v>
      </c>
      <c r="O184" s="460"/>
      <c r="P184" s="460"/>
      <c r="Q184" s="460"/>
      <c r="R184" s="460"/>
      <c r="T184" s="2"/>
      <c r="U184" s="40" t="s">
        <v>1192</v>
      </c>
      <c r="V184" s="40">
        <v>20</v>
      </c>
      <c r="W184" s="446"/>
    </row>
    <row r="185" spans="1:23" x14ac:dyDescent="0.3">
      <c r="A185" s="73" t="s">
        <v>1471</v>
      </c>
      <c r="B185" s="72" t="s">
        <v>1604</v>
      </c>
      <c r="C185" s="206" t="s">
        <v>999</v>
      </c>
      <c r="D185" s="205" t="s">
        <v>1632</v>
      </c>
      <c r="E185" s="67" t="s">
        <v>912</v>
      </c>
      <c r="F185" s="172">
        <v>240</v>
      </c>
      <c r="G185" s="58" t="s">
        <v>911</v>
      </c>
      <c r="H185" s="172">
        <v>1</v>
      </c>
      <c r="I185" s="333">
        <f t="shared" si="58"/>
        <v>240</v>
      </c>
      <c r="J185" s="204" t="s">
        <v>3</v>
      </c>
      <c r="K185" s="44">
        <f t="shared" si="59"/>
        <v>23</v>
      </c>
      <c r="L185" s="43">
        <f t="shared" si="46"/>
        <v>27.6</v>
      </c>
      <c r="M185" s="42">
        <f t="shared" si="47"/>
        <v>5520</v>
      </c>
      <c r="N185" s="41">
        <f t="shared" si="48"/>
        <v>6624</v>
      </c>
      <c r="O185" s="460"/>
      <c r="P185" s="460"/>
      <c r="Q185" s="460"/>
      <c r="R185" s="460"/>
      <c r="T185" s="2"/>
      <c r="U185" s="40" t="s">
        <v>1192</v>
      </c>
      <c r="V185" s="40">
        <v>23</v>
      </c>
      <c r="W185" s="446"/>
    </row>
    <row r="186" spans="1:23" x14ac:dyDescent="0.3">
      <c r="A186" s="73" t="s">
        <v>1471</v>
      </c>
      <c r="B186" s="346" t="s">
        <v>992</v>
      </c>
      <c r="C186" s="206" t="s">
        <v>998</v>
      </c>
      <c r="D186" s="205" t="s">
        <v>1586</v>
      </c>
      <c r="E186" s="67" t="s">
        <v>912</v>
      </c>
      <c r="F186" s="172">
        <v>500</v>
      </c>
      <c r="G186" s="58" t="s">
        <v>911</v>
      </c>
      <c r="H186" s="172">
        <v>1</v>
      </c>
      <c r="I186" s="333">
        <f t="shared" si="58"/>
        <v>500</v>
      </c>
      <c r="J186" s="204" t="s">
        <v>3</v>
      </c>
      <c r="K186" s="44">
        <f t="shared" si="59"/>
        <v>6</v>
      </c>
      <c r="L186" s="43">
        <f t="shared" si="46"/>
        <v>7.2</v>
      </c>
      <c r="M186" s="42">
        <f t="shared" si="47"/>
        <v>3000</v>
      </c>
      <c r="N186" s="41">
        <f t="shared" si="48"/>
        <v>3600</v>
      </c>
      <c r="O186" s="460"/>
      <c r="P186" s="460"/>
      <c r="Q186" s="460"/>
      <c r="R186" s="460"/>
      <c r="T186" s="2"/>
      <c r="U186" s="40" t="s">
        <v>1192</v>
      </c>
      <c r="V186" s="40">
        <v>6</v>
      </c>
      <c r="W186" s="446"/>
    </row>
    <row r="187" spans="1:23" x14ac:dyDescent="0.3">
      <c r="A187" s="73" t="s">
        <v>1471</v>
      </c>
      <c r="B187" s="347" t="s">
        <v>992</v>
      </c>
      <c r="C187" s="206" t="s">
        <v>997</v>
      </c>
      <c r="D187" s="205" t="s">
        <v>1587</v>
      </c>
      <c r="E187" s="67" t="s">
        <v>912</v>
      </c>
      <c r="F187" s="172">
        <v>500</v>
      </c>
      <c r="G187" s="58" t="s">
        <v>911</v>
      </c>
      <c r="H187" s="172">
        <v>1</v>
      </c>
      <c r="I187" s="333">
        <f t="shared" si="58"/>
        <v>500</v>
      </c>
      <c r="J187" s="204" t="s">
        <v>3</v>
      </c>
      <c r="K187" s="44">
        <f t="shared" si="59"/>
        <v>7.5</v>
      </c>
      <c r="L187" s="43">
        <f t="shared" si="46"/>
        <v>9</v>
      </c>
      <c r="M187" s="42">
        <f t="shared" si="47"/>
        <v>3750</v>
      </c>
      <c r="N187" s="41">
        <f t="shared" si="48"/>
        <v>4500</v>
      </c>
      <c r="O187" s="460"/>
      <c r="P187" s="460"/>
      <c r="Q187" s="460"/>
      <c r="R187" s="460"/>
      <c r="T187" s="2"/>
      <c r="U187" s="40" t="s">
        <v>1192</v>
      </c>
      <c r="V187" s="40">
        <v>7.5</v>
      </c>
      <c r="W187" s="446"/>
    </row>
    <row r="188" spans="1:23" x14ac:dyDescent="0.3">
      <c r="A188" s="73" t="s">
        <v>1471</v>
      </c>
      <c r="B188" s="347" t="s">
        <v>992</v>
      </c>
      <c r="C188" s="206" t="s">
        <v>996</v>
      </c>
      <c r="D188" s="205" t="s">
        <v>1588</v>
      </c>
      <c r="E188" s="67" t="s">
        <v>912</v>
      </c>
      <c r="F188" s="172">
        <v>500</v>
      </c>
      <c r="G188" s="58" t="s">
        <v>911</v>
      </c>
      <c r="H188" s="172">
        <v>1</v>
      </c>
      <c r="I188" s="333">
        <f t="shared" si="58"/>
        <v>500</v>
      </c>
      <c r="J188" s="204" t="s">
        <v>3</v>
      </c>
      <c r="K188" s="44">
        <f t="shared" si="59"/>
        <v>9.5</v>
      </c>
      <c r="L188" s="43">
        <f t="shared" si="46"/>
        <v>11.4</v>
      </c>
      <c r="M188" s="42">
        <f t="shared" si="47"/>
        <v>4750</v>
      </c>
      <c r="N188" s="41">
        <f t="shared" si="48"/>
        <v>5700</v>
      </c>
      <c r="O188" s="460"/>
      <c r="P188" s="460"/>
      <c r="Q188" s="460"/>
      <c r="R188" s="460"/>
      <c r="T188" s="2"/>
      <c r="U188" s="40" t="s">
        <v>1192</v>
      </c>
      <c r="V188" s="40">
        <v>9.5</v>
      </c>
      <c r="W188" s="446"/>
    </row>
    <row r="189" spans="1:23" x14ac:dyDescent="0.3">
      <c r="A189" s="73" t="s">
        <v>1471</v>
      </c>
      <c r="B189" s="347" t="s">
        <v>992</v>
      </c>
      <c r="C189" s="206" t="s">
        <v>995</v>
      </c>
      <c r="D189" s="205" t="s">
        <v>1589</v>
      </c>
      <c r="E189" s="67" t="s">
        <v>912</v>
      </c>
      <c r="F189" s="172">
        <v>500</v>
      </c>
      <c r="G189" s="58" t="s">
        <v>911</v>
      </c>
      <c r="H189" s="172">
        <v>1</v>
      </c>
      <c r="I189" s="333">
        <f t="shared" si="58"/>
        <v>500</v>
      </c>
      <c r="J189" s="204" t="s">
        <v>3</v>
      </c>
      <c r="K189" s="44">
        <f t="shared" si="59"/>
        <v>14.5</v>
      </c>
      <c r="L189" s="43">
        <f t="shared" si="46"/>
        <v>17.399999999999999</v>
      </c>
      <c r="M189" s="42">
        <f t="shared" si="47"/>
        <v>7250</v>
      </c>
      <c r="N189" s="41">
        <f t="shared" si="48"/>
        <v>8700</v>
      </c>
      <c r="O189" s="460"/>
      <c r="P189" s="460"/>
      <c r="Q189" s="460"/>
      <c r="R189" s="460"/>
      <c r="T189" s="2"/>
      <c r="U189" s="40" t="s">
        <v>1192</v>
      </c>
      <c r="V189" s="40">
        <v>14.5</v>
      </c>
      <c r="W189" s="446"/>
    </row>
    <row r="190" spans="1:23" x14ac:dyDescent="0.3">
      <c r="A190" s="73" t="s">
        <v>1471</v>
      </c>
      <c r="B190" s="347" t="s">
        <v>992</v>
      </c>
      <c r="C190" s="206" t="s">
        <v>994</v>
      </c>
      <c r="D190" s="205" t="s">
        <v>1590</v>
      </c>
      <c r="E190" s="67" t="s">
        <v>912</v>
      </c>
      <c r="F190" s="172">
        <v>350</v>
      </c>
      <c r="G190" s="58" t="s">
        <v>911</v>
      </c>
      <c r="H190" s="172">
        <v>1</v>
      </c>
      <c r="I190" s="333">
        <f t="shared" si="58"/>
        <v>350</v>
      </c>
      <c r="J190" s="204" t="s">
        <v>3</v>
      </c>
      <c r="K190" s="44">
        <f t="shared" si="59"/>
        <v>18.5</v>
      </c>
      <c r="L190" s="43">
        <f t="shared" si="46"/>
        <v>22.2</v>
      </c>
      <c r="M190" s="42">
        <f t="shared" si="47"/>
        <v>6475</v>
      </c>
      <c r="N190" s="41">
        <f t="shared" si="48"/>
        <v>7770</v>
      </c>
      <c r="O190" s="460"/>
      <c r="P190" s="460"/>
      <c r="Q190" s="460"/>
      <c r="R190" s="460"/>
      <c r="T190" s="2"/>
      <c r="U190" s="40" t="s">
        <v>1192</v>
      </c>
      <c r="V190" s="40">
        <v>18.5</v>
      </c>
      <c r="W190" s="446"/>
    </row>
    <row r="191" spans="1:23" x14ac:dyDescent="0.3">
      <c r="A191" s="73" t="s">
        <v>1471</v>
      </c>
      <c r="B191" s="347" t="s">
        <v>992</v>
      </c>
      <c r="C191" s="206" t="s">
        <v>993</v>
      </c>
      <c r="D191" s="205" t="s">
        <v>1591</v>
      </c>
      <c r="E191" s="67" t="s">
        <v>912</v>
      </c>
      <c r="F191" s="172">
        <v>250</v>
      </c>
      <c r="G191" s="58" t="s">
        <v>911</v>
      </c>
      <c r="H191" s="172">
        <v>1</v>
      </c>
      <c r="I191" s="333">
        <f t="shared" si="58"/>
        <v>250</v>
      </c>
      <c r="J191" s="204" t="s">
        <v>3</v>
      </c>
      <c r="K191" s="44">
        <f t="shared" si="59"/>
        <v>31.5</v>
      </c>
      <c r="L191" s="43">
        <f t="shared" si="46"/>
        <v>37.799999999999997</v>
      </c>
      <c r="M191" s="42">
        <f t="shared" si="47"/>
        <v>7875</v>
      </c>
      <c r="N191" s="41">
        <f t="shared" si="48"/>
        <v>9450</v>
      </c>
      <c r="O191" s="460"/>
      <c r="P191" s="460"/>
      <c r="Q191" s="460"/>
      <c r="R191" s="460"/>
      <c r="T191" s="2"/>
      <c r="U191" s="40" t="s">
        <v>1192</v>
      </c>
      <c r="V191" s="40">
        <v>31.5</v>
      </c>
      <c r="W191" s="446"/>
    </row>
    <row r="192" spans="1:23" x14ac:dyDescent="0.3">
      <c r="A192" s="73" t="s">
        <v>1471</v>
      </c>
      <c r="B192" s="347" t="s">
        <v>992</v>
      </c>
      <c r="C192" s="206" t="s">
        <v>991</v>
      </c>
      <c r="D192" s="205" t="s">
        <v>1592</v>
      </c>
      <c r="E192" s="67" t="s">
        <v>912</v>
      </c>
      <c r="F192" s="172">
        <v>200</v>
      </c>
      <c r="G192" s="58" t="s">
        <v>911</v>
      </c>
      <c r="H192" s="172">
        <v>1</v>
      </c>
      <c r="I192" s="333">
        <f t="shared" si="58"/>
        <v>200</v>
      </c>
      <c r="J192" s="204" t="s">
        <v>3</v>
      </c>
      <c r="K192" s="44">
        <f t="shared" si="59"/>
        <v>45.5</v>
      </c>
      <c r="L192" s="43">
        <f t="shared" si="46"/>
        <v>54.6</v>
      </c>
      <c r="M192" s="42">
        <f t="shared" si="47"/>
        <v>9100</v>
      </c>
      <c r="N192" s="41">
        <f t="shared" si="48"/>
        <v>10920</v>
      </c>
      <c r="O192" s="460"/>
      <c r="P192" s="460"/>
      <c r="Q192" s="460"/>
      <c r="R192" s="460"/>
      <c r="T192" s="2"/>
      <c r="U192" s="40" t="s">
        <v>1192</v>
      </c>
      <c r="V192" s="40">
        <v>45.5</v>
      </c>
      <c r="W192" s="446"/>
    </row>
    <row r="193" spans="1:23" x14ac:dyDescent="0.3">
      <c r="A193" s="73" t="s">
        <v>1471</v>
      </c>
      <c r="B193" s="70" t="s">
        <v>985</v>
      </c>
      <c r="C193" s="206" t="s">
        <v>990</v>
      </c>
      <c r="D193" s="205" t="s">
        <v>1593</v>
      </c>
      <c r="E193" s="67" t="s">
        <v>912</v>
      </c>
      <c r="F193" s="172">
        <v>500</v>
      </c>
      <c r="G193" s="170" t="s">
        <v>911</v>
      </c>
      <c r="H193" s="172">
        <v>1</v>
      </c>
      <c r="I193" s="332">
        <f t="shared" si="58"/>
        <v>500</v>
      </c>
      <c r="J193" s="204" t="s">
        <v>3</v>
      </c>
      <c r="K193" s="44">
        <f t="shared" si="59"/>
        <v>6</v>
      </c>
      <c r="L193" s="43">
        <f t="shared" si="46"/>
        <v>7.2</v>
      </c>
      <c r="M193" s="42">
        <f t="shared" si="47"/>
        <v>3000</v>
      </c>
      <c r="N193" s="41">
        <f t="shared" si="48"/>
        <v>3600</v>
      </c>
      <c r="O193" s="460"/>
      <c r="P193" s="460"/>
      <c r="Q193" s="460"/>
      <c r="R193" s="460"/>
      <c r="T193" s="2"/>
      <c r="U193" s="40" t="s">
        <v>1192</v>
      </c>
      <c r="V193" s="40">
        <v>6</v>
      </c>
      <c r="W193" s="446"/>
    </row>
    <row r="194" spans="1:23" x14ac:dyDescent="0.3">
      <c r="A194" s="73" t="s">
        <v>1471</v>
      </c>
      <c r="B194" s="72" t="s">
        <v>985</v>
      </c>
      <c r="C194" s="206" t="s">
        <v>989</v>
      </c>
      <c r="D194" s="205" t="s">
        <v>1594</v>
      </c>
      <c r="E194" s="67" t="s">
        <v>912</v>
      </c>
      <c r="F194" s="172">
        <v>500</v>
      </c>
      <c r="G194" s="170" t="s">
        <v>911</v>
      </c>
      <c r="H194" s="172">
        <v>1</v>
      </c>
      <c r="I194" s="332">
        <f t="shared" si="58"/>
        <v>500</v>
      </c>
      <c r="J194" s="204" t="s">
        <v>3</v>
      </c>
      <c r="K194" s="44">
        <f t="shared" si="59"/>
        <v>7.5</v>
      </c>
      <c r="L194" s="43">
        <f t="shared" si="46"/>
        <v>9</v>
      </c>
      <c r="M194" s="42">
        <f t="shared" si="47"/>
        <v>3750</v>
      </c>
      <c r="N194" s="41">
        <f t="shared" si="48"/>
        <v>4500</v>
      </c>
      <c r="O194" s="460"/>
      <c r="P194" s="460"/>
      <c r="Q194" s="460"/>
      <c r="R194" s="460"/>
      <c r="T194" s="2"/>
      <c r="U194" s="40" t="s">
        <v>1192</v>
      </c>
      <c r="V194" s="40">
        <v>7.5</v>
      </c>
      <c r="W194" s="446"/>
    </row>
    <row r="195" spans="1:23" x14ac:dyDescent="0.3">
      <c r="A195" s="73" t="s">
        <v>1471</v>
      </c>
      <c r="B195" s="72" t="s">
        <v>985</v>
      </c>
      <c r="C195" s="206" t="s">
        <v>988</v>
      </c>
      <c r="D195" s="205" t="s">
        <v>1595</v>
      </c>
      <c r="E195" s="67" t="s">
        <v>912</v>
      </c>
      <c r="F195" s="172">
        <v>500</v>
      </c>
      <c r="G195" s="58" t="s">
        <v>911</v>
      </c>
      <c r="H195" s="172">
        <v>1</v>
      </c>
      <c r="I195" s="333">
        <f t="shared" si="58"/>
        <v>500</v>
      </c>
      <c r="J195" s="204" t="s">
        <v>3</v>
      </c>
      <c r="K195" s="44">
        <f t="shared" si="59"/>
        <v>9</v>
      </c>
      <c r="L195" s="43">
        <f t="shared" si="46"/>
        <v>10.8</v>
      </c>
      <c r="M195" s="42">
        <f t="shared" si="47"/>
        <v>4500</v>
      </c>
      <c r="N195" s="41">
        <f t="shared" si="48"/>
        <v>5400</v>
      </c>
      <c r="O195" s="460"/>
      <c r="P195" s="460"/>
      <c r="Q195" s="460"/>
      <c r="R195" s="460"/>
      <c r="T195" s="2"/>
      <c r="U195" s="40" t="s">
        <v>1192</v>
      </c>
      <c r="V195" s="40">
        <v>9</v>
      </c>
      <c r="W195" s="446"/>
    </row>
    <row r="196" spans="1:23" x14ac:dyDescent="0.3">
      <c r="A196" s="73" t="s">
        <v>1471</v>
      </c>
      <c r="B196" s="72" t="s">
        <v>985</v>
      </c>
      <c r="C196" s="207" t="s">
        <v>987</v>
      </c>
      <c r="D196" s="205" t="s">
        <v>1596</v>
      </c>
      <c r="E196" s="67" t="s">
        <v>912</v>
      </c>
      <c r="F196" s="172">
        <v>500</v>
      </c>
      <c r="G196" s="170" t="s">
        <v>911</v>
      </c>
      <c r="H196" s="172">
        <v>1</v>
      </c>
      <c r="I196" s="332">
        <f t="shared" si="58"/>
        <v>500</v>
      </c>
      <c r="J196" s="204" t="s">
        <v>3</v>
      </c>
      <c r="K196" s="44">
        <f t="shared" si="59"/>
        <v>12.5</v>
      </c>
      <c r="L196" s="43">
        <f t="shared" si="46"/>
        <v>15</v>
      </c>
      <c r="M196" s="42">
        <f t="shared" si="47"/>
        <v>6250</v>
      </c>
      <c r="N196" s="41">
        <f t="shared" si="48"/>
        <v>7500</v>
      </c>
      <c r="O196" s="460"/>
      <c r="P196" s="460"/>
      <c r="Q196" s="460"/>
      <c r="R196" s="460"/>
      <c r="T196" s="2"/>
      <c r="U196" s="40" t="s">
        <v>1192</v>
      </c>
      <c r="V196" s="40">
        <v>12.5</v>
      </c>
      <c r="W196" s="446"/>
    </row>
    <row r="197" spans="1:23" x14ac:dyDescent="0.3">
      <c r="A197" s="73" t="s">
        <v>1471</v>
      </c>
      <c r="B197" s="72" t="s">
        <v>985</v>
      </c>
      <c r="C197" s="206" t="s">
        <v>986</v>
      </c>
      <c r="D197" s="205" t="s">
        <v>1597</v>
      </c>
      <c r="E197" s="67" t="s">
        <v>912</v>
      </c>
      <c r="F197" s="172">
        <v>500</v>
      </c>
      <c r="G197" s="58" t="s">
        <v>911</v>
      </c>
      <c r="H197" s="172">
        <v>1</v>
      </c>
      <c r="I197" s="333">
        <f t="shared" si="58"/>
        <v>500</v>
      </c>
      <c r="J197" s="204" t="s">
        <v>3</v>
      </c>
      <c r="K197" s="44">
        <f t="shared" si="59"/>
        <v>18</v>
      </c>
      <c r="L197" s="43">
        <f t="shared" si="46"/>
        <v>21.6</v>
      </c>
      <c r="M197" s="42">
        <f t="shared" si="47"/>
        <v>9000</v>
      </c>
      <c r="N197" s="41">
        <f t="shared" si="48"/>
        <v>10800</v>
      </c>
      <c r="O197" s="460"/>
      <c r="P197" s="460"/>
      <c r="Q197" s="460"/>
      <c r="R197" s="460"/>
      <c r="T197" s="2"/>
      <c r="U197" s="40" t="s">
        <v>1192</v>
      </c>
      <c r="V197" s="40">
        <v>18</v>
      </c>
      <c r="W197" s="446"/>
    </row>
    <row r="198" spans="1:23" x14ac:dyDescent="0.3">
      <c r="A198" s="73" t="s">
        <v>1471</v>
      </c>
      <c r="B198" s="72" t="s">
        <v>985</v>
      </c>
      <c r="C198" s="206" t="s">
        <v>984</v>
      </c>
      <c r="D198" s="205" t="s">
        <v>1598</v>
      </c>
      <c r="E198" s="67" t="s">
        <v>912</v>
      </c>
      <c r="F198" s="172">
        <v>500</v>
      </c>
      <c r="G198" s="58" t="s">
        <v>911</v>
      </c>
      <c r="H198" s="172">
        <v>1</v>
      </c>
      <c r="I198" s="333">
        <f t="shared" si="58"/>
        <v>500</v>
      </c>
      <c r="J198" s="204" t="s">
        <v>3</v>
      </c>
      <c r="K198" s="44">
        <f t="shared" si="59"/>
        <v>29.5</v>
      </c>
      <c r="L198" s="43">
        <f t="shared" si="46"/>
        <v>35.4</v>
      </c>
      <c r="M198" s="42">
        <f t="shared" si="47"/>
        <v>14750</v>
      </c>
      <c r="N198" s="41">
        <f t="shared" si="48"/>
        <v>17700</v>
      </c>
      <c r="O198" s="460"/>
      <c r="P198" s="460"/>
      <c r="Q198" s="460"/>
      <c r="R198" s="460"/>
      <c r="T198" s="2"/>
      <c r="U198" s="40" t="s">
        <v>1192</v>
      </c>
      <c r="V198" s="40">
        <v>29.5</v>
      </c>
      <c r="W198" s="446"/>
    </row>
    <row r="199" spans="1:23" x14ac:dyDescent="0.3">
      <c r="A199" s="73" t="s">
        <v>1471</v>
      </c>
      <c r="B199" s="70" t="s">
        <v>980</v>
      </c>
      <c r="C199" s="206" t="s">
        <v>983</v>
      </c>
      <c r="D199" s="205" t="s">
        <v>1599</v>
      </c>
      <c r="E199" s="67" t="s">
        <v>912</v>
      </c>
      <c r="F199" s="172">
        <v>1200</v>
      </c>
      <c r="G199" s="170" t="s">
        <v>911</v>
      </c>
      <c r="H199" s="172">
        <v>1</v>
      </c>
      <c r="I199" s="332">
        <f t="shared" si="58"/>
        <v>1200</v>
      </c>
      <c r="J199" s="204" t="s">
        <v>3</v>
      </c>
      <c r="K199" s="44">
        <f t="shared" si="59"/>
        <v>15</v>
      </c>
      <c r="L199" s="43">
        <f t="shared" si="46"/>
        <v>18</v>
      </c>
      <c r="M199" s="42">
        <f t="shared" si="47"/>
        <v>18000</v>
      </c>
      <c r="N199" s="41">
        <f t="shared" si="48"/>
        <v>21600</v>
      </c>
      <c r="O199" s="460"/>
      <c r="P199" s="460"/>
      <c r="Q199" s="460"/>
      <c r="R199" s="460"/>
      <c r="T199" s="2"/>
      <c r="U199" s="40" t="s">
        <v>1192</v>
      </c>
      <c r="V199" s="40">
        <v>15</v>
      </c>
      <c r="W199" s="446"/>
    </row>
    <row r="200" spans="1:23" x14ac:dyDescent="0.3">
      <c r="A200" s="73" t="s">
        <v>1471</v>
      </c>
      <c r="B200" s="72" t="s">
        <v>980</v>
      </c>
      <c r="C200" s="206" t="s">
        <v>982</v>
      </c>
      <c r="D200" s="205" t="s">
        <v>1600</v>
      </c>
      <c r="E200" s="67" t="s">
        <v>912</v>
      </c>
      <c r="F200" s="172">
        <v>1000</v>
      </c>
      <c r="G200" s="170" t="s">
        <v>911</v>
      </c>
      <c r="H200" s="172">
        <v>1</v>
      </c>
      <c r="I200" s="332">
        <f t="shared" si="58"/>
        <v>1000</v>
      </c>
      <c r="J200" s="204" t="s">
        <v>3</v>
      </c>
      <c r="K200" s="44">
        <f t="shared" si="59"/>
        <v>16.5</v>
      </c>
      <c r="L200" s="43">
        <f t="shared" si="46"/>
        <v>19.8</v>
      </c>
      <c r="M200" s="42">
        <f t="shared" si="47"/>
        <v>16500</v>
      </c>
      <c r="N200" s="41">
        <f t="shared" si="48"/>
        <v>19800</v>
      </c>
      <c r="O200" s="460"/>
      <c r="P200" s="460"/>
      <c r="Q200" s="460"/>
      <c r="R200" s="460"/>
      <c r="T200" s="2"/>
      <c r="U200" s="40" t="s">
        <v>1192</v>
      </c>
      <c r="V200" s="40">
        <v>16.5</v>
      </c>
      <c r="W200" s="446"/>
    </row>
    <row r="201" spans="1:23" x14ac:dyDescent="0.3">
      <c r="A201" s="73" t="s">
        <v>1471</v>
      </c>
      <c r="B201" s="72" t="s">
        <v>980</v>
      </c>
      <c r="C201" s="206" t="s">
        <v>981</v>
      </c>
      <c r="D201" s="205" t="s">
        <v>1601</v>
      </c>
      <c r="E201" s="67" t="s">
        <v>912</v>
      </c>
      <c r="F201" s="172">
        <v>1000</v>
      </c>
      <c r="G201" s="58" t="s">
        <v>911</v>
      </c>
      <c r="H201" s="172">
        <v>1</v>
      </c>
      <c r="I201" s="333">
        <f t="shared" si="58"/>
        <v>1000</v>
      </c>
      <c r="J201" s="204" t="s">
        <v>3</v>
      </c>
      <c r="K201" s="44">
        <f t="shared" si="59"/>
        <v>20</v>
      </c>
      <c r="L201" s="43">
        <f t="shared" si="46"/>
        <v>24</v>
      </c>
      <c r="M201" s="42">
        <f t="shared" si="47"/>
        <v>20000</v>
      </c>
      <c r="N201" s="41">
        <f t="shared" si="48"/>
        <v>24000</v>
      </c>
      <c r="O201" s="460"/>
      <c r="P201" s="460"/>
      <c r="Q201" s="460"/>
      <c r="R201" s="460"/>
      <c r="T201" s="2"/>
      <c r="U201" s="40" t="s">
        <v>1192</v>
      </c>
      <c r="V201" s="40">
        <v>20</v>
      </c>
      <c r="W201" s="446"/>
    </row>
    <row r="202" spans="1:23" x14ac:dyDescent="0.3">
      <c r="A202" s="73" t="s">
        <v>1471</v>
      </c>
      <c r="B202" s="72" t="s">
        <v>980</v>
      </c>
      <c r="C202" s="206" t="s">
        <v>979</v>
      </c>
      <c r="D202" s="205" t="s">
        <v>1602</v>
      </c>
      <c r="E202" s="67" t="s">
        <v>912</v>
      </c>
      <c r="F202" s="172">
        <v>800</v>
      </c>
      <c r="G202" s="58" t="s">
        <v>911</v>
      </c>
      <c r="H202" s="172">
        <v>1</v>
      </c>
      <c r="I202" s="333">
        <f t="shared" si="58"/>
        <v>800</v>
      </c>
      <c r="J202" s="204" t="s">
        <v>3</v>
      </c>
      <c r="K202" s="44">
        <f t="shared" si="59"/>
        <v>28</v>
      </c>
      <c r="L202" s="43">
        <f t="shared" ref="L202:L232" si="60">ROUND(K202*1.2,2)</f>
        <v>33.6</v>
      </c>
      <c r="M202" s="42">
        <f t="shared" ref="M202:M232" si="61">ROUND(K202*F202,2)</f>
        <v>22400</v>
      </c>
      <c r="N202" s="41">
        <f t="shared" ref="N202:N232" si="62">ROUND(M202*1.2,2)</f>
        <v>26880</v>
      </c>
      <c r="O202" s="460"/>
      <c r="P202" s="460"/>
      <c r="Q202" s="460"/>
      <c r="R202" s="460"/>
      <c r="T202" s="2"/>
      <c r="U202" s="40" t="s">
        <v>1192</v>
      </c>
      <c r="V202" s="40">
        <v>28</v>
      </c>
      <c r="W202" s="446"/>
    </row>
    <row r="203" spans="1:23" x14ac:dyDescent="0.3">
      <c r="A203" s="73" t="s">
        <v>1471</v>
      </c>
      <c r="B203" s="70" t="s">
        <v>974</v>
      </c>
      <c r="C203" s="206" t="s">
        <v>978</v>
      </c>
      <c r="D203" s="205" t="s">
        <v>977</v>
      </c>
      <c r="E203" s="67" t="s">
        <v>912</v>
      </c>
      <c r="F203" s="172">
        <v>500</v>
      </c>
      <c r="G203" s="58" t="s">
        <v>911</v>
      </c>
      <c r="H203" s="172">
        <v>1</v>
      </c>
      <c r="I203" s="333">
        <f t="shared" si="58"/>
        <v>500</v>
      </c>
      <c r="J203" s="204" t="s">
        <v>3</v>
      </c>
      <c r="K203" s="44">
        <f t="shared" si="59"/>
        <v>7</v>
      </c>
      <c r="L203" s="43">
        <f t="shared" si="60"/>
        <v>8.4</v>
      </c>
      <c r="M203" s="42">
        <f t="shared" si="61"/>
        <v>3500</v>
      </c>
      <c r="N203" s="41">
        <f t="shared" si="62"/>
        <v>4200</v>
      </c>
      <c r="O203" s="460"/>
      <c r="P203" s="460"/>
      <c r="Q203" s="460"/>
      <c r="R203" s="460"/>
      <c r="T203" s="2"/>
      <c r="U203" s="40" t="s">
        <v>1192</v>
      </c>
      <c r="V203" s="40">
        <v>7</v>
      </c>
      <c r="W203" s="446"/>
    </row>
    <row r="204" spans="1:23" x14ac:dyDescent="0.3">
      <c r="A204" s="73" t="s">
        <v>1471</v>
      </c>
      <c r="B204" s="72" t="s">
        <v>974</v>
      </c>
      <c r="C204" s="206" t="s">
        <v>976</v>
      </c>
      <c r="D204" s="205" t="s">
        <v>975</v>
      </c>
      <c r="E204" s="67" t="s">
        <v>912</v>
      </c>
      <c r="F204" s="172">
        <v>500</v>
      </c>
      <c r="G204" s="58" t="s">
        <v>911</v>
      </c>
      <c r="H204" s="172">
        <v>1</v>
      </c>
      <c r="I204" s="333">
        <f t="shared" si="58"/>
        <v>500</v>
      </c>
      <c r="J204" s="204" t="s">
        <v>3</v>
      </c>
      <c r="K204" s="44">
        <f t="shared" si="59"/>
        <v>7.5</v>
      </c>
      <c r="L204" s="43">
        <f t="shared" si="60"/>
        <v>9</v>
      </c>
      <c r="M204" s="42">
        <f t="shared" si="61"/>
        <v>3750</v>
      </c>
      <c r="N204" s="41">
        <f t="shared" si="62"/>
        <v>4500</v>
      </c>
      <c r="O204" s="460"/>
      <c r="P204" s="460"/>
      <c r="Q204" s="460"/>
      <c r="R204" s="460"/>
      <c r="T204" s="2"/>
      <c r="U204" s="40" t="s">
        <v>1192</v>
      </c>
      <c r="V204" s="40">
        <v>7.5</v>
      </c>
      <c r="W204" s="446"/>
    </row>
    <row r="205" spans="1:23" x14ac:dyDescent="0.3">
      <c r="A205" s="73" t="s">
        <v>1471</v>
      </c>
      <c r="B205" s="72" t="s">
        <v>974</v>
      </c>
      <c r="C205" s="206" t="s">
        <v>973</v>
      </c>
      <c r="D205" s="205" t="s">
        <v>972</v>
      </c>
      <c r="E205" s="67" t="s">
        <v>912</v>
      </c>
      <c r="F205" s="172">
        <v>500</v>
      </c>
      <c r="G205" s="58" t="s">
        <v>911</v>
      </c>
      <c r="H205" s="172">
        <v>1</v>
      </c>
      <c r="I205" s="333">
        <f t="shared" si="58"/>
        <v>500</v>
      </c>
      <c r="J205" s="204" t="s">
        <v>3</v>
      </c>
      <c r="K205" s="44">
        <f t="shared" si="59"/>
        <v>8.5</v>
      </c>
      <c r="L205" s="43">
        <f t="shared" si="60"/>
        <v>10.199999999999999</v>
      </c>
      <c r="M205" s="42">
        <f t="shared" si="61"/>
        <v>4250</v>
      </c>
      <c r="N205" s="41">
        <f t="shared" si="62"/>
        <v>5100</v>
      </c>
      <c r="O205" s="460"/>
      <c r="P205" s="460"/>
      <c r="Q205" s="460"/>
      <c r="R205" s="460"/>
      <c r="T205" s="2"/>
      <c r="U205" s="40" t="s">
        <v>1192</v>
      </c>
      <c r="V205" s="40">
        <v>8.5</v>
      </c>
      <c r="W205" s="446"/>
    </row>
    <row r="206" spans="1:23" x14ac:dyDescent="0.3">
      <c r="A206" s="73" t="s">
        <v>1471</v>
      </c>
      <c r="B206" s="70" t="s">
        <v>969</v>
      </c>
      <c r="C206" s="206" t="s">
        <v>971</v>
      </c>
      <c r="D206" s="205" t="s">
        <v>970</v>
      </c>
      <c r="E206" s="67" t="s">
        <v>912</v>
      </c>
      <c r="F206" s="172">
        <v>2500</v>
      </c>
      <c r="G206" s="58" t="s">
        <v>911</v>
      </c>
      <c r="H206" s="172">
        <v>1</v>
      </c>
      <c r="I206" s="333">
        <f t="shared" si="58"/>
        <v>2500</v>
      </c>
      <c r="J206" s="204" t="s">
        <v>3</v>
      </c>
      <c r="K206" s="44">
        <f t="shared" si="59"/>
        <v>2.5</v>
      </c>
      <c r="L206" s="43">
        <f t="shared" si="60"/>
        <v>3</v>
      </c>
      <c r="M206" s="42">
        <f t="shared" si="61"/>
        <v>6250</v>
      </c>
      <c r="N206" s="41">
        <f t="shared" si="62"/>
        <v>7500</v>
      </c>
      <c r="O206" s="460"/>
      <c r="P206" s="460"/>
      <c r="Q206" s="460"/>
      <c r="R206" s="460"/>
      <c r="T206" s="2"/>
      <c r="U206" s="40" t="s">
        <v>1192</v>
      </c>
      <c r="V206" s="40">
        <v>2.5</v>
      </c>
      <c r="W206" s="446"/>
    </row>
    <row r="207" spans="1:23" x14ac:dyDescent="0.3">
      <c r="A207" s="73" t="s">
        <v>1471</v>
      </c>
      <c r="B207" s="72" t="s">
        <v>969</v>
      </c>
      <c r="C207" s="206" t="s">
        <v>968</v>
      </c>
      <c r="D207" s="205" t="s">
        <v>967</v>
      </c>
      <c r="E207" s="67" t="s">
        <v>912</v>
      </c>
      <c r="F207" s="172">
        <v>2000</v>
      </c>
      <c r="G207" s="58" t="s">
        <v>911</v>
      </c>
      <c r="H207" s="172">
        <v>1</v>
      </c>
      <c r="I207" s="333">
        <f t="shared" si="58"/>
        <v>2000</v>
      </c>
      <c r="J207" s="204" t="s">
        <v>3</v>
      </c>
      <c r="K207" s="44">
        <f t="shared" si="59"/>
        <v>3</v>
      </c>
      <c r="L207" s="43">
        <f t="shared" si="60"/>
        <v>3.6</v>
      </c>
      <c r="M207" s="42">
        <f t="shared" si="61"/>
        <v>6000</v>
      </c>
      <c r="N207" s="41">
        <f t="shared" si="62"/>
        <v>7200</v>
      </c>
      <c r="O207" s="460"/>
      <c r="P207" s="460"/>
      <c r="Q207" s="460"/>
      <c r="R207" s="460"/>
      <c r="T207" s="2"/>
      <c r="U207" s="40" t="s">
        <v>1192</v>
      </c>
      <c r="V207" s="40">
        <v>3</v>
      </c>
      <c r="W207" s="446"/>
    </row>
    <row r="208" spans="1:23" x14ac:dyDescent="0.3">
      <c r="A208" s="73" t="s">
        <v>1471</v>
      </c>
      <c r="B208" s="70" t="s">
        <v>958</v>
      </c>
      <c r="C208" s="207" t="s">
        <v>966</v>
      </c>
      <c r="D208" s="205" t="s">
        <v>965</v>
      </c>
      <c r="E208" s="67" t="s">
        <v>1</v>
      </c>
      <c r="F208" s="172">
        <v>180</v>
      </c>
      <c r="G208" s="170" t="s">
        <v>1035</v>
      </c>
      <c r="H208" s="172">
        <v>1</v>
      </c>
      <c r="I208" s="332">
        <f t="shared" ref="I208:I232" si="63">H208*F208</f>
        <v>180</v>
      </c>
      <c r="J208" s="204" t="s">
        <v>3</v>
      </c>
      <c r="K208" s="44">
        <f t="shared" si="59"/>
        <v>143</v>
      </c>
      <c r="L208" s="43">
        <f t="shared" si="60"/>
        <v>171.6</v>
      </c>
      <c r="M208" s="42">
        <f t="shared" si="61"/>
        <v>25740</v>
      </c>
      <c r="N208" s="41">
        <f t="shared" si="62"/>
        <v>30888</v>
      </c>
      <c r="O208" s="460"/>
      <c r="P208" s="460"/>
      <c r="Q208" s="460"/>
      <c r="R208" s="460"/>
      <c r="T208" s="2"/>
      <c r="U208" s="40" t="s">
        <v>1192</v>
      </c>
      <c r="V208" s="40">
        <v>143</v>
      </c>
      <c r="W208" s="446"/>
    </row>
    <row r="209" spans="1:23" x14ac:dyDescent="0.3">
      <c r="A209" s="73" t="s">
        <v>1471</v>
      </c>
      <c r="B209" s="72" t="s">
        <v>958</v>
      </c>
      <c r="C209" s="206" t="s">
        <v>964</v>
      </c>
      <c r="D209" s="205" t="s">
        <v>963</v>
      </c>
      <c r="E209" s="67" t="s">
        <v>1</v>
      </c>
      <c r="F209" s="172">
        <v>150</v>
      </c>
      <c r="G209" s="58" t="s">
        <v>1035</v>
      </c>
      <c r="H209" s="172">
        <v>1</v>
      </c>
      <c r="I209" s="333">
        <f t="shared" si="63"/>
        <v>150</v>
      </c>
      <c r="J209" s="204" t="s">
        <v>3</v>
      </c>
      <c r="K209" s="44">
        <f t="shared" si="59"/>
        <v>170</v>
      </c>
      <c r="L209" s="43">
        <f t="shared" si="60"/>
        <v>204</v>
      </c>
      <c r="M209" s="42">
        <f t="shared" si="61"/>
        <v>25500</v>
      </c>
      <c r="N209" s="41">
        <f t="shared" si="62"/>
        <v>30600</v>
      </c>
      <c r="O209" s="460"/>
      <c r="P209" s="460"/>
      <c r="Q209" s="460"/>
      <c r="R209" s="460"/>
      <c r="T209" s="2"/>
      <c r="U209" s="40" t="s">
        <v>1192</v>
      </c>
      <c r="V209" s="40">
        <v>170</v>
      </c>
      <c r="W209" s="446"/>
    </row>
    <row r="210" spans="1:23" x14ac:dyDescent="0.3">
      <c r="A210" s="73" t="s">
        <v>1471</v>
      </c>
      <c r="B210" s="72" t="s">
        <v>958</v>
      </c>
      <c r="C210" s="206" t="s">
        <v>962</v>
      </c>
      <c r="D210" s="205" t="s">
        <v>961</v>
      </c>
      <c r="E210" s="67" t="s">
        <v>1</v>
      </c>
      <c r="F210" s="172">
        <v>72</v>
      </c>
      <c r="G210" s="58" t="s">
        <v>1035</v>
      </c>
      <c r="H210" s="172">
        <v>1</v>
      </c>
      <c r="I210" s="333">
        <f t="shared" si="63"/>
        <v>72</v>
      </c>
      <c r="J210" s="204" t="s">
        <v>3</v>
      </c>
      <c r="K210" s="44">
        <f t="shared" si="59"/>
        <v>226.5</v>
      </c>
      <c r="L210" s="43">
        <f t="shared" si="60"/>
        <v>271.8</v>
      </c>
      <c r="M210" s="42">
        <f t="shared" si="61"/>
        <v>16308</v>
      </c>
      <c r="N210" s="41">
        <f t="shared" si="62"/>
        <v>19569.599999999999</v>
      </c>
      <c r="O210" s="460"/>
      <c r="P210" s="460"/>
      <c r="Q210" s="460"/>
      <c r="R210" s="460"/>
      <c r="T210" s="2"/>
      <c r="U210" s="40" t="s">
        <v>1192</v>
      </c>
      <c r="V210" s="40">
        <v>226.5</v>
      </c>
      <c r="W210" s="446"/>
    </row>
    <row r="211" spans="1:23" x14ac:dyDescent="0.3">
      <c r="A211" s="73" t="s">
        <v>1471</v>
      </c>
      <c r="B211" s="72" t="s">
        <v>958</v>
      </c>
      <c r="C211" s="206" t="s">
        <v>960</v>
      </c>
      <c r="D211" s="205" t="s">
        <v>959</v>
      </c>
      <c r="E211" s="67" t="s">
        <v>1</v>
      </c>
      <c r="F211" s="172">
        <v>72</v>
      </c>
      <c r="G211" s="170" t="s">
        <v>1035</v>
      </c>
      <c r="H211" s="172">
        <v>1</v>
      </c>
      <c r="I211" s="332">
        <f t="shared" si="63"/>
        <v>72</v>
      </c>
      <c r="J211" s="204" t="s">
        <v>3</v>
      </c>
      <c r="K211" s="44">
        <f t="shared" si="59"/>
        <v>226.5</v>
      </c>
      <c r="L211" s="43">
        <f t="shared" si="60"/>
        <v>271.8</v>
      </c>
      <c r="M211" s="42">
        <f t="shared" si="61"/>
        <v>16308</v>
      </c>
      <c r="N211" s="41">
        <f t="shared" si="62"/>
        <v>19569.599999999999</v>
      </c>
      <c r="O211" s="460"/>
      <c r="P211" s="460"/>
      <c r="Q211" s="460"/>
      <c r="R211" s="460"/>
      <c r="T211" s="2"/>
      <c r="U211" s="40" t="s">
        <v>1192</v>
      </c>
      <c r="V211" s="40">
        <v>226.5</v>
      </c>
      <c r="W211" s="446"/>
    </row>
    <row r="212" spans="1:23" x14ac:dyDescent="0.3">
      <c r="A212" s="73" t="s">
        <v>1471</v>
      </c>
      <c r="B212" s="72" t="s">
        <v>958</v>
      </c>
      <c r="C212" s="206" t="s">
        <v>957</v>
      </c>
      <c r="D212" s="205" t="s">
        <v>956</v>
      </c>
      <c r="E212" s="67" t="s">
        <v>1</v>
      </c>
      <c r="F212" s="172">
        <v>300</v>
      </c>
      <c r="G212" s="170" t="s">
        <v>1035</v>
      </c>
      <c r="H212" s="172">
        <v>1</v>
      </c>
      <c r="I212" s="332">
        <f t="shared" si="63"/>
        <v>300</v>
      </c>
      <c r="J212" s="204" t="s">
        <v>3</v>
      </c>
      <c r="K212" s="44">
        <f t="shared" si="59"/>
        <v>66</v>
      </c>
      <c r="L212" s="43">
        <f t="shared" si="60"/>
        <v>79.2</v>
      </c>
      <c r="M212" s="42">
        <f t="shared" si="61"/>
        <v>19800</v>
      </c>
      <c r="N212" s="41">
        <f t="shared" si="62"/>
        <v>23760</v>
      </c>
      <c r="O212" s="460"/>
      <c r="P212" s="460"/>
      <c r="Q212" s="460"/>
      <c r="R212" s="460"/>
      <c r="T212" s="2"/>
      <c r="U212" s="40" t="s">
        <v>1192</v>
      </c>
      <c r="V212" s="40">
        <v>66</v>
      </c>
      <c r="W212" s="446"/>
    </row>
    <row r="213" spans="1:23" x14ac:dyDescent="0.3">
      <c r="A213" s="73" t="s">
        <v>1471</v>
      </c>
      <c r="B213" s="70" t="s">
        <v>955</v>
      </c>
      <c r="C213" s="206" t="s">
        <v>954</v>
      </c>
      <c r="D213" s="205" t="s">
        <v>953</v>
      </c>
      <c r="E213" s="67" t="s">
        <v>912</v>
      </c>
      <c r="F213" s="172">
        <v>1000</v>
      </c>
      <c r="G213" s="58" t="s">
        <v>911</v>
      </c>
      <c r="H213" s="172">
        <v>1</v>
      </c>
      <c r="I213" s="333">
        <f t="shared" si="63"/>
        <v>1000</v>
      </c>
      <c r="J213" s="204" t="s">
        <v>3</v>
      </c>
      <c r="K213" s="44">
        <f t="shared" si="59"/>
        <v>8.5</v>
      </c>
      <c r="L213" s="43">
        <f t="shared" si="60"/>
        <v>10.199999999999999</v>
      </c>
      <c r="M213" s="42">
        <f t="shared" si="61"/>
        <v>8500</v>
      </c>
      <c r="N213" s="41">
        <f t="shared" si="62"/>
        <v>10200</v>
      </c>
      <c r="O213" s="460"/>
      <c r="P213" s="460"/>
      <c r="Q213" s="460"/>
      <c r="R213" s="460"/>
      <c r="T213" s="2"/>
      <c r="U213" s="40" t="s">
        <v>1192</v>
      </c>
      <c r="V213" s="40">
        <v>8.5</v>
      </c>
      <c r="W213" s="446"/>
    </row>
    <row r="214" spans="1:23" x14ac:dyDescent="0.3">
      <c r="A214" s="73" t="s">
        <v>1471</v>
      </c>
      <c r="B214" s="70" t="s">
        <v>950</v>
      </c>
      <c r="C214" s="206" t="s">
        <v>952</v>
      </c>
      <c r="D214" s="205" t="s">
        <v>951</v>
      </c>
      <c r="E214" s="67" t="s">
        <v>912</v>
      </c>
      <c r="F214" s="172">
        <v>800</v>
      </c>
      <c r="G214" s="58" t="s">
        <v>911</v>
      </c>
      <c r="H214" s="172">
        <v>1</v>
      </c>
      <c r="I214" s="333">
        <f t="shared" si="63"/>
        <v>800</v>
      </c>
      <c r="J214" s="204" t="s">
        <v>3</v>
      </c>
      <c r="K214" s="44">
        <f t="shared" ref="K214:K232" si="64">ROUND(V214*(1-$N$13),2)</f>
        <v>5</v>
      </c>
      <c r="L214" s="43">
        <f t="shared" si="60"/>
        <v>6</v>
      </c>
      <c r="M214" s="42">
        <f t="shared" si="61"/>
        <v>4000</v>
      </c>
      <c r="N214" s="41">
        <f t="shared" si="62"/>
        <v>4800</v>
      </c>
      <c r="O214" s="460"/>
      <c r="P214" s="460"/>
      <c r="Q214" s="460"/>
      <c r="R214" s="460"/>
      <c r="T214" s="2"/>
      <c r="U214" s="40" t="s">
        <v>1192</v>
      </c>
      <c r="V214" s="40">
        <v>5</v>
      </c>
      <c r="W214" s="446"/>
    </row>
    <row r="215" spans="1:23" x14ac:dyDescent="0.3">
      <c r="A215" s="73" t="s">
        <v>1471</v>
      </c>
      <c r="B215" s="72" t="s">
        <v>950</v>
      </c>
      <c r="C215" s="206" t="s">
        <v>949</v>
      </c>
      <c r="D215" s="205" t="s">
        <v>948</v>
      </c>
      <c r="E215" s="67" t="s">
        <v>912</v>
      </c>
      <c r="F215" s="172">
        <v>400</v>
      </c>
      <c r="G215" s="58" t="s">
        <v>911</v>
      </c>
      <c r="H215" s="172">
        <v>1</v>
      </c>
      <c r="I215" s="333">
        <f t="shared" si="63"/>
        <v>400</v>
      </c>
      <c r="J215" s="204" t="s">
        <v>3</v>
      </c>
      <c r="K215" s="44">
        <f t="shared" si="64"/>
        <v>8.5</v>
      </c>
      <c r="L215" s="43">
        <f t="shared" si="60"/>
        <v>10.199999999999999</v>
      </c>
      <c r="M215" s="42">
        <f t="shared" si="61"/>
        <v>3400</v>
      </c>
      <c r="N215" s="41">
        <f t="shared" si="62"/>
        <v>4080</v>
      </c>
      <c r="O215" s="460"/>
      <c r="P215" s="460"/>
      <c r="Q215" s="460"/>
      <c r="R215" s="460"/>
      <c r="T215" s="2"/>
      <c r="U215" s="40" t="s">
        <v>1192</v>
      </c>
      <c r="V215" s="40">
        <v>8.5</v>
      </c>
      <c r="W215" s="446"/>
    </row>
    <row r="216" spans="1:23" x14ac:dyDescent="0.3">
      <c r="A216" s="73" t="s">
        <v>1471</v>
      </c>
      <c r="B216" s="70" t="s">
        <v>935</v>
      </c>
      <c r="C216" s="206" t="s">
        <v>947</v>
      </c>
      <c r="D216" s="205" t="s">
        <v>946</v>
      </c>
      <c r="E216" s="67" t="s">
        <v>912</v>
      </c>
      <c r="F216" s="172">
        <v>1</v>
      </c>
      <c r="G216" s="58" t="s">
        <v>911</v>
      </c>
      <c r="H216" s="172">
        <v>1</v>
      </c>
      <c r="I216" s="333">
        <f t="shared" si="63"/>
        <v>1</v>
      </c>
      <c r="J216" s="204" t="s">
        <v>3</v>
      </c>
      <c r="K216" s="44">
        <f t="shared" si="64"/>
        <v>4948</v>
      </c>
      <c r="L216" s="43">
        <f t="shared" si="60"/>
        <v>5937.6</v>
      </c>
      <c r="M216" s="42">
        <f t="shared" si="61"/>
        <v>4948</v>
      </c>
      <c r="N216" s="41">
        <f t="shared" si="62"/>
        <v>5937.6</v>
      </c>
      <c r="O216" s="460"/>
      <c r="P216" s="460"/>
      <c r="Q216" s="460"/>
      <c r="R216" s="460"/>
      <c r="T216" s="2"/>
      <c r="U216" s="40" t="s">
        <v>1192</v>
      </c>
      <c r="V216" s="40">
        <v>4948</v>
      </c>
      <c r="W216" s="446"/>
    </row>
    <row r="217" spans="1:23" x14ac:dyDescent="0.3">
      <c r="A217" s="73" t="s">
        <v>1471</v>
      </c>
      <c r="B217" s="72" t="s">
        <v>935</v>
      </c>
      <c r="C217" s="206" t="s">
        <v>945</v>
      </c>
      <c r="D217" s="205" t="s">
        <v>944</v>
      </c>
      <c r="E217" s="67" t="s">
        <v>912</v>
      </c>
      <c r="F217" s="172">
        <v>1</v>
      </c>
      <c r="G217" s="58" t="s">
        <v>911</v>
      </c>
      <c r="H217" s="172">
        <v>1</v>
      </c>
      <c r="I217" s="333">
        <f t="shared" si="63"/>
        <v>1</v>
      </c>
      <c r="J217" s="204" t="s">
        <v>3</v>
      </c>
      <c r="K217" s="44">
        <f t="shared" si="64"/>
        <v>4332</v>
      </c>
      <c r="L217" s="43">
        <f t="shared" si="60"/>
        <v>5198.3999999999996</v>
      </c>
      <c r="M217" s="42">
        <f t="shared" si="61"/>
        <v>4332</v>
      </c>
      <c r="N217" s="41">
        <f t="shared" si="62"/>
        <v>5198.3999999999996</v>
      </c>
      <c r="O217" s="460"/>
      <c r="P217" s="460"/>
      <c r="Q217" s="460"/>
      <c r="R217" s="460"/>
      <c r="T217" s="2"/>
      <c r="U217" s="40" t="s">
        <v>1192</v>
      </c>
      <c r="V217" s="40">
        <v>4332</v>
      </c>
      <c r="W217" s="446"/>
    </row>
    <row r="218" spans="1:23" x14ac:dyDescent="0.3">
      <c r="A218" s="73" t="s">
        <v>1471</v>
      </c>
      <c r="B218" s="72" t="s">
        <v>935</v>
      </c>
      <c r="C218" s="206" t="s">
        <v>943</v>
      </c>
      <c r="D218" s="205" t="s">
        <v>942</v>
      </c>
      <c r="E218" s="67" t="s">
        <v>912</v>
      </c>
      <c r="F218" s="172">
        <v>1</v>
      </c>
      <c r="G218" s="58" t="s">
        <v>911</v>
      </c>
      <c r="H218" s="172">
        <v>1</v>
      </c>
      <c r="I218" s="333">
        <f t="shared" si="63"/>
        <v>1</v>
      </c>
      <c r="J218" s="204" t="s">
        <v>3</v>
      </c>
      <c r="K218" s="44">
        <f t="shared" si="64"/>
        <v>4948</v>
      </c>
      <c r="L218" s="43">
        <f t="shared" si="60"/>
        <v>5937.6</v>
      </c>
      <c r="M218" s="42">
        <f t="shared" si="61"/>
        <v>4948</v>
      </c>
      <c r="N218" s="41">
        <f t="shared" si="62"/>
        <v>5937.6</v>
      </c>
      <c r="O218" s="460"/>
      <c r="P218" s="460"/>
      <c r="Q218" s="460"/>
      <c r="R218" s="460"/>
      <c r="T218" s="2"/>
      <c r="U218" s="40" t="s">
        <v>1192</v>
      </c>
      <c r="V218" s="40">
        <v>4948</v>
      </c>
      <c r="W218" s="446"/>
    </row>
    <row r="219" spans="1:23" x14ac:dyDescent="0.3">
      <c r="A219" s="73" t="s">
        <v>1471</v>
      </c>
      <c r="B219" s="72" t="s">
        <v>935</v>
      </c>
      <c r="C219" s="207" t="s">
        <v>1500</v>
      </c>
      <c r="D219" s="205" t="s">
        <v>1499</v>
      </c>
      <c r="E219" s="67" t="s">
        <v>912</v>
      </c>
      <c r="F219" s="172">
        <v>1</v>
      </c>
      <c r="G219" s="58" t="s">
        <v>911</v>
      </c>
      <c r="H219" s="172">
        <v>1</v>
      </c>
      <c r="I219" s="333">
        <f t="shared" ref="I219" si="65">H219*F219</f>
        <v>1</v>
      </c>
      <c r="J219" s="204" t="s">
        <v>3</v>
      </c>
      <c r="K219" s="44">
        <f t="shared" ref="K219" si="66">ROUND(V219*(1-$N$13),2)</f>
        <v>5520</v>
      </c>
      <c r="L219" s="43">
        <f t="shared" ref="L219" si="67">ROUND(K219*1.2,2)</f>
        <v>6624</v>
      </c>
      <c r="M219" s="42">
        <f t="shared" ref="M219" si="68">ROUND(K219*F219,2)</f>
        <v>5520</v>
      </c>
      <c r="N219" s="41">
        <f t="shared" ref="N219" si="69">ROUND(M219*1.2,2)</f>
        <v>6624</v>
      </c>
      <c r="O219" s="460"/>
      <c r="P219" s="460"/>
      <c r="Q219" s="460"/>
      <c r="R219" s="460"/>
      <c r="T219" s="2"/>
      <c r="U219" s="40" t="s">
        <v>1192</v>
      </c>
      <c r="V219" s="40">
        <v>5520</v>
      </c>
      <c r="W219" s="446"/>
    </row>
    <row r="220" spans="1:23" x14ac:dyDescent="0.3">
      <c r="A220" s="73" t="s">
        <v>1471</v>
      </c>
      <c r="B220" s="72" t="s">
        <v>935</v>
      </c>
      <c r="C220" s="206" t="s">
        <v>941</v>
      </c>
      <c r="D220" s="205" t="s">
        <v>940</v>
      </c>
      <c r="E220" s="67" t="s">
        <v>912</v>
      </c>
      <c r="F220" s="172">
        <v>1</v>
      </c>
      <c r="G220" s="58" t="s">
        <v>911</v>
      </c>
      <c r="H220" s="172">
        <v>1</v>
      </c>
      <c r="I220" s="333">
        <f t="shared" si="63"/>
        <v>1</v>
      </c>
      <c r="J220" s="204" t="s">
        <v>3</v>
      </c>
      <c r="K220" s="44">
        <f t="shared" si="64"/>
        <v>6160</v>
      </c>
      <c r="L220" s="43">
        <f t="shared" si="60"/>
        <v>7392</v>
      </c>
      <c r="M220" s="42">
        <f t="shared" si="61"/>
        <v>6160</v>
      </c>
      <c r="N220" s="41">
        <f t="shared" si="62"/>
        <v>7392</v>
      </c>
      <c r="O220" s="460"/>
      <c r="P220" s="460"/>
      <c r="Q220" s="460"/>
      <c r="R220" s="460"/>
      <c r="T220" s="2"/>
      <c r="U220" s="40" t="s">
        <v>1192</v>
      </c>
      <c r="V220" s="40">
        <v>6160</v>
      </c>
      <c r="W220" s="446"/>
    </row>
    <row r="221" spans="1:23" x14ac:dyDescent="0.3">
      <c r="A221" s="73" t="s">
        <v>1471</v>
      </c>
      <c r="B221" s="72" t="s">
        <v>935</v>
      </c>
      <c r="C221" s="206" t="s">
        <v>939</v>
      </c>
      <c r="D221" s="205" t="s">
        <v>938</v>
      </c>
      <c r="E221" s="67" t="s">
        <v>912</v>
      </c>
      <c r="F221" s="172">
        <v>1</v>
      </c>
      <c r="G221" s="58" t="s">
        <v>911</v>
      </c>
      <c r="H221" s="172">
        <v>1</v>
      </c>
      <c r="I221" s="333">
        <f t="shared" si="63"/>
        <v>1</v>
      </c>
      <c r="J221" s="204" t="s">
        <v>3</v>
      </c>
      <c r="K221" s="44">
        <f t="shared" si="64"/>
        <v>5564</v>
      </c>
      <c r="L221" s="43">
        <f t="shared" si="60"/>
        <v>6676.8</v>
      </c>
      <c r="M221" s="42">
        <f t="shared" si="61"/>
        <v>5564</v>
      </c>
      <c r="N221" s="41">
        <f t="shared" si="62"/>
        <v>6676.8</v>
      </c>
      <c r="O221" s="460"/>
      <c r="P221" s="460"/>
      <c r="Q221" s="460"/>
      <c r="R221" s="460"/>
      <c r="T221" s="2"/>
      <c r="U221" s="40" t="s">
        <v>1192</v>
      </c>
      <c r="V221" s="40">
        <v>5564</v>
      </c>
      <c r="W221" s="446"/>
    </row>
    <row r="222" spans="1:23" x14ac:dyDescent="0.3">
      <c r="A222" s="73" t="s">
        <v>1471</v>
      </c>
      <c r="B222" s="72" t="s">
        <v>935</v>
      </c>
      <c r="C222" s="206" t="s">
        <v>937</v>
      </c>
      <c r="D222" s="205" t="s">
        <v>936</v>
      </c>
      <c r="E222" s="67" t="s">
        <v>912</v>
      </c>
      <c r="F222" s="172">
        <v>1</v>
      </c>
      <c r="G222" s="58" t="s">
        <v>911</v>
      </c>
      <c r="H222" s="172">
        <v>1</v>
      </c>
      <c r="I222" s="333">
        <f t="shared" si="63"/>
        <v>1</v>
      </c>
      <c r="J222" s="204" t="s">
        <v>3</v>
      </c>
      <c r="K222" s="44">
        <f t="shared" si="64"/>
        <v>6160</v>
      </c>
      <c r="L222" s="43">
        <f t="shared" si="60"/>
        <v>7392</v>
      </c>
      <c r="M222" s="42">
        <f t="shared" si="61"/>
        <v>6160</v>
      </c>
      <c r="N222" s="41">
        <f t="shared" si="62"/>
        <v>7392</v>
      </c>
      <c r="O222" s="460"/>
      <c r="P222" s="460"/>
      <c r="Q222" s="460"/>
      <c r="R222" s="460"/>
      <c r="T222" s="2"/>
      <c r="U222" s="40" t="s">
        <v>1192</v>
      </c>
      <c r="V222" s="40">
        <v>6160</v>
      </c>
      <c r="W222" s="446"/>
    </row>
    <row r="223" spans="1:23" x14ac:dyDescent="0.3">
      <c r="A223" s="73" t="s">
        <v>1471</v>
      </c>
      <c r="B223" s="72" t="s">
        <v>935</v>
      </c>
      <c r="C223" s="206" t="s">
        <v>934</v>
      </c>
      <c r="D223" s="205" t="s">
        <v>933</v>
      </c>
      <c r="E223" s="67" t="s">
        <v>912</v>
      </c>
      <c r="F223" s="172">
        <v>1</v>
      </c>
      <c r="G223" s="170" t="s">
        <v>911</v>
      </c>
      <c r="H223" s="172">
        <v>1</v>
      </c>
      <c r="I223" s="332">
        <f t="shared" si="63"/>
        <v>1</v>
      </c>
      <c r="J223" s="204" t="s">
        <v>3</v>
      </c>
      <c r="K223" s="44">
        <f t="shared" si="64"/>
        <v>6725.5</v>
      </c>
      <c r="L223" s="43">
        <f t="shared" si="60"/>
        <v>8070.6</v>
      </c>
      <c r="M223" s="42">
        <f t="shared" si="61"/>
        <v>6725.5</v>
      </c>
      <c r="N223" s="41">
        <f t="shared" si="62"/>
        <v>8070.6</v>
      </c>
      <c r="O223" s="460"/>
      <c r="P223" s="460"/>
      <c r="Q223" s="460"/>
      <c r="R223" s="460"/>
      <c r="T223" s="2"/>
      <c r="U223" s="40" t="s">
        <v>1192</v>
      </c>
      <c r="V223" s="40">
        <v>6725.5</v>
      </c>
      <c r="W223" s="446"/>
    </row>
    <row r="224" spans="1:23" ht="28.8" x14ac:dyDescent="0.3">
      <c r="A224" s="73" t="s">
        <v>1471</v>
      </c>
      <c r="B224" s="70" t="s">
        <v>915</v>
      </c>
      <c r="C224" s="206" t="s">
        <v>932</v>
      </c>
      <c r="D224" s="205" t="s">
        <v>931</v>
      </c>
      <c r="E224" s="67" t="s">
        <v>912</v>
      </c>
      <c r="F224" s="172">
        <v>12</v>
      </c>
      <c r="G224" s="58" t="s">
        <v>911</v>
      </c>
      <c r="H224" s="172">
        <v>5</v>
      </c>
      <c r="I224" s="333">
        <f t="shared" si="63"/>
        <v>60</v>
      </c>
      <c r="J224" s="204" t="s">
        <v>3</v>
      </c>
      <c r="K224" s="44">
        <f t="shared" si="64"/>
        <v>708.5</v>
      </c>
      <c r="L224" s="43">
        <f t="shared" si="60"/>
        <v>850.2</v>
      </c>
      <c r="M224" s="42">
        <f t="shared" si="61"/>
        <v>8502</v>
      </c>
      <c r="N224" s="41">
        <f t="shared" si="62"/>
        <v>10202.4</v>
      </c>
      <c r="O224" s="460"/>
      <c r="P224" s="460"/>
      <c r="Q224" s="460"/>
      <c r="R224" s="460"/>
      <c r="T224" s="2"/>
      <c r="U224" s="40" t="s">
        <v>1192</v>
      </c>
      <c r="V224" s="40">
        <v>708.5</v>
      </c>
      <c r="W224" s="446"/>
    </row>
    <row r="225" spans="1:23" x14ac:dyDescent="0.3">
      <c r="A225" s="73" t="s">
        <v>1471</v>
      </c>
      <c r="B225" s="72" t="s">
        <v>915</v>
      </c>
      <c r="C225" s="206" t="s">
        <v>930</v>
      </c>
      <c r="D225" s="205" t="s">
        <v>929</v>
      </c>
      <c r="E225" s="67" t="s">
        <v>137</v>
      </c>
      <c r="F225" s="172">
        <v>50</v>
      </c>
      <c r="G225" s="58" t="s">
        <v>911</v>
      </c>
      <c r="H225" s="172">
        <v>1</v>
      </c>
      <c r="I225" s="333">
        <f t="shared" si="63"/>
        <v>50</v>
      </c>
      <c r="J225" s="204" t="s">
        <v>3</v>
      </c>
      <c r="K225" s="44">
        <f t="shared" si="64"/>
        <v>961.5</v>
      </c>
      <c r="L225" s="43">
        <f t="shared" si="60"/>
        <v>1153.8</v>
      </c>
      <c r="M225" s="42">
        <f t="shared" si="61"/>
        <v>48075</v>
      </c>
      <c r="N225" s="41">
        <f t="shared" si="62"/>
        <v>57690</v>
      </c>
      <c r="O225" s="460"/>
      <c r="P225" s="460"/>
      <c r="Q225" s="460"/>
      <c r="R225" s="460"/>
      <c r="T225" s="2"/>
      <c r="U225" s="40" t="s">
        <v>1192</v>
      </c>
      <c r="V225" s="40">
        <v>961.5</v>
      </c>
      <c r="W225" s="446"/>
    </row>
    <row r="226" spans="1:23" x14ac:dyDescent="0.3">
      <c r="A226" s="73" t="s">
        <v>1471</v>
      </c>
      <c r="B226" s="72" t="s">
        <v>915</v>
      </c>
      <c r="C226" s="207" t="s">
        <v>928</v>
      </c>
      <c r="D226" s="205" t="s">
        <v>927</v>
      </c>
      <c r="E226" s="67" t="s">
        <v>912</v>
      </c>
      <c r="F226" s="172">
        <v>1</v>
      </c>
      <c r="G226" s="170" t="s">
        <v>911</v>
      </c>
      <c r="H226" s="172">
        <v>1</v>
      </c>
      <c r="I226" s="332">
        <f t="shared" si="63"/>
        <v>1</v>
      </c>
      <c r="J226" s="204" t="s">
        <v>3</v>
      </c>
      <c r="K226" s="44">
        <f t="shared" si="64"/>
        <v>510.5</v>
      </c>
      <c r="L226" s="43">
        <f t="shared" si="60"/>
        <v>612.6</v>
      </c>
      <c r="M226" s="42">
        <f t="shared" si="61"/>
        <v>510.5</v>
      </c>
      <c r="N226" s="41">
        <f t="shared" si="62"/>
        <v>612.6</v>
      </c>
      <c r="O226" s="460"/>
      <c r="P226" s="460"/>
      <c r="Q226" s="460"/>
      <c r="R226" s="460"/>
      <c r="T226" s="2"/>
      <c r="U226" s="40" t="s">
        <v>1192</v>
      </c>
      <c r="V226" s="40">
        <v>510.5</v>
      </c>
      <c r="W226" s="446"/>
    </row>
    <row r="227" spans="1:23" x14ac:dyDescent="0.3">
      <c r="A227" s="73" t="s">
        <v>1471</v>
      </c>
      <c r="B227" s="72" t="s">
        <v>915</v>
      </c>
      <c r="C227" s="206" t="s">
        <v>926</v>
      </c>
      <c r="D227" s="205" t="s">
        <v>925</v>
      </c>
      <c r="E227" s="67" t="s">
        <v>912</v>
      </c>
      <c r="F227" s="172">
        <v>1</v>
      </c>
      <c r="G227" s="170" t="s">
        <v>911</v>
      </c>
      <c r="H227" s="172">
        <v>1</v>
      </c>
      <c r="I227" s="332">
        <f t="shared" si="63"/>
        <v>1</v>
      </c>
      <c r="J227" s="204" t="s">
        <v>3</v>
      </c>
      <c r="K227" s="44">
        <f t="shared" si="64"/>
        <v>1036</v>
      </c>
      <c r="L227" s="43">
        <f t="shared" si="60"/>
        <v>1243.2</v>
      </c>
      <c r="M227" s="42">
        <f t="shared" si="61"/>
        <v>1036</v>
      </c>
      <c r="N227" s="41">
        <f t="shared" si="62"/>
        <v>1243.2</v>
      </c>
      <c r="O227" s="460"/>
      <c r="P227" s="460"/>
      <c r="Q227" s="460"/>
      <c r="R227" s="460"/>
      <c r="T227" s="2"/>
      <c r="U227" s="40" t="s">
        <v>1192</v>
      </c>
      <c r="V227" s="40">
        <v>1036</v>
      </c>
      <c r="W227" s="446"/>
    </row>
    <row r="228" spans="1:23" x14ac:dyDescent="0.3">
      <c r="A228" s="73" t="s">
        <v>1471</v>
      </c>
      <c r="B228" s="72" t="s">
        <v>915</v>
      </c>
      <c r="C228" s="206" t="s">
        <v>924</v>
      </c>
      <c r="D228" s="205" t="s">
        <v>923</v>
      </c>
      <c r="E228" s="67" t="s">
        <v>912</v>
      </c>
      <c r="F228" s="172">
        <v>13</v>
      </c>
      <c r="G228" s="58" t="s">
        <v>922</v>
      </c>
      <c r="H228" s="172">
        <v>5</v>
      </c>
      <c r="I228" s="333">
        <f t="shared" si="63"/>
        <v>65</v>
      </c>
      <c r="J228" s="204" t="s">
        <v>3</v>
      </c>
      <c r="K228" s="44">
        <f t="shared" si="64"/>
        <v>655.5</v>
      </c>
      <c r="L228" s="43">
        <f t="shared" si="60"/>
        <v>786.6</v>
      </c>
      <c r="M228" s="42">
        <f t="shared" si="61"/>
        <v>8521.5</v>
      </c>
      <c r="N228" s="41">
        <f t="shared" si="62"/>
        <v>10225.799999999999</v>
      </c>
      <c r="O228" s="460"/>
      <c r="P228" s="460"/>
      <c r="Q228" s="460"/>
      <c r="R228" s="460"/>
      <c r="T228" s="2"/>
      <c r="U228" s="40" t="s">
        <v>1192</v>
      </c>
      <c r="V228" s="40">
        <v>655.5</v>
      </c>
      <c r="W228" s="446"/>
    </row>
    <row r="229" spans="1:23" x14ac:dyDescent="0.3">
      <c r="A229" s="73" t="s">
        <v>1471</v>
      </c>
      <c r="B229" s="72" t="s">
        <v>915</v>
      </c>
      <c r="C229" s="206" t="s">
        <v>921</v>
      </c>
      <c r="D229" s="205" t="s">
        <v>920</v>
      </c>
      <c r="E229" s="67" t="s">
        <v>912</v>
      </c>
      <c r="F229" s="172">
        <v>75</v>
      </c>
      <c r="G229" s="58" t="s">
        <v>911</v>
      </c>
      <c r="H229" s="172">
        <v>5</v>
      </c>
      <c r="I229" s="333">
        <f t="shared" si="63"/>
        <v>375</v>
      </c>
      <c r="J229" s="204" t="s">
        <v>3</v>
      </c>
      <c r="K229" s="44">
        <f t="shared" si="64"/>
        <v>66</v>
      </c>
      <c r="L229" s="43">
        <f t="shared" si="60"/>
        <v>79.2</v>
      </c>
      <c r="M229" s="42">
        <f t="shared" si="61"/>
        <v>4950</v>
      </c>
      <c r="N229" s="41">
        <f t="shared" si="62"/>
        <v>5940</v>
      </c>
      <c r="O229" s="460"/>
      <c r="P229" s="460"/>
      <c r="Q229" s="460"/>
      <c r="R229" s="460"/>
      <c r="T229" s="2"/>
      <c r="U229" s="40" t="s">
        <v>1192</v>
      </c>
      <c r="V229" s="40">
        <v>66</v>
      </c>
      <c r="W229" s="446"/>
    </row>
    <row r="230" spans="1:23" x14ac:dyDescent="0.3">
      <c r="A230" s="73" t="s">
        <v>1471</v>
      </c>
      <c r="B230" s="72" t="s">
        <v>915</v>
      </c>
      <c r="C230" s="206" t="s">
        <v>919</v>
      </c>
      <c r="D230" s="205" t="s">
        <v>918</v>
      </c>
      <c r="E230" s="67" t="s">
        <v>912</v>
      </c>
      <c r="F230" s="172">
        <v>50</v>
      </c>
      <c r="G230" s="58" t="s">
        <v>911</v>
      </c>
      <c r="H230" s="172">
        <v>5</v>
      </c>
      <c r="I230" s="333">
        <f t="shared" si="63"/>
        <v>250</v>
      </c>
      <c r="J230" s="204" t="s">
        <v>3</v>
      </c>
      <c r="K230" s="44">
        <f t="shared" si="64"/>
        <v>72</v>
      </c>
      <c r="L230" s="43">
        <f t="shared" si="60"/>
        <v>86.4</v>
      </c>
      <c r="M230" s="42">
        <f t="shared" si="61"/>
        <v>3600</v>
      </c>
      <c r="N230" s="41">
        <f t="shared" si="62"/>
        <v>4320</v>
      </c>
      <c r="O230" s="460"/>
      <c r="P230" s="460"/>
      <c r="Q230" s="460"/>
      <c r="R230" s="460"/>
      <c r="T230" s="2"/>
      <c r="U230" s="40" t="s">
        <v>1192</v>
      </c>
      <c r="V230" s="40">
        <v>72</v>
      </c>
      <c r="W230" s="446"/>
    </row>
    <row r="231" spans="1:23" x14ac:dyDescent="0.3">
      <c r="A231" s="73" t="s">
        <v>1471</v>
      </c>
      <c r="B231" s="72" t="s">
        <v>915</v>
      </c>
      <c r="C231" s="206" t="s">
        <v>917</v>
      </c>
      <c r="D231" s="205" t="s">
        <v>916</v>
      </c>
      <c r="E231" s="67" t="s">
        <v>912</v>
      </c>
      <c r="F231" s="172">
        <v>50</v>
      </c>
      <c r="G231" s="170" t="s">
        <v>911</v>
      </c>
      <c r="H231" s="172">
        <v>5</v>
      </c>
      <c r="I231" s="332">
        <f t="shared" si="63"/>
        <v>250</v>
      </c>
      <c r="J231" s="204" t="s">
        <v>3</v>
      </c>
      <c r="K231" s="44">
        <f t="shared" si="64"/>
        <v>82</v>
      </c>
      <c r="L231" s="43">
        <f t="shared" si="60"/>
        <v>98.4</v>
      </c>
      <c r="M231" s="42">
        <f t="shared" si="61"/>
        <v>4100</v>
      </c>
      <c r="N231" s="41">
        <f t="shared" si="62"/>
        <v>4920</v>
      </c>
      <c r="O231" s="460"/>
      <c r="P231" s="460"/>
      <c r="Q231" s="460"/>
      <c r="R231" s="460"/>
      <c r="T231" s="2"/>
      <c r="U231" s="40" t="s">
        <v>1192</v>
      </c>
      <c r="V231" s="40">
        <v>82</v>
      </c>
      <c r="W231" s="446"/>
    </row>
    <row r="232" spans="1:23" ht="15" thickBot="1" x14ac:dyDescent="0.35">
      <c r="A232" s="39" t="s">
        <v>1471</v>
      </c>
      <c r="B232" s="38" t="s">
        <v>915</v>
      </c>
      <c r="C232" s="203" t="s">
        <v>914</v>
      </c>
      <c r="D232" s="202" t="s">
        <v>913</v>
      </c>
      <c r="E232" s="33" t="s">
        <v>912</v>
      </c>
      <c r="F232" s="201">
        <v>50</v>
      </c>
      <c r="G232" s="200" t="s">
        <v>911</v>
      </c>
      <c r="H232" s="201">
        <v>5</v>
      </c>
      <c r="I232" s="335">
        <f t="shared" si="63"/>
        <v>250</v>
      </c>
      <c r="J232" s="199" t="s">
        <v>3</v>
      </c>
      <c r="K232" s="12">
        <f t="shared" si="64"/>
        <v>106.5</v>
      </c>
      <c r="L232" s="11">
        <f t="shared" si="60"/>
        <v>127.8</v>
      </c>
      <c r="M232" s="10">
        <f t="shared" si="61"/>
        <v>5325</v>
      </c>
      <c r="N232" s="9">
        <f t="shared" si="62"/>
        <v>6390</v>
      </c>
      <c r="O232" s="460"/>
      <c r="P232" s="460"/>
      <c r="Q232" s="460"/>
      <c r="R232" s="460"/>
      <c r="T232" s="2"/>
      <c r="U232" s="8" t="s">
        <v>1192</v>
      </c>
      <c r="V232" s="8">
        <v>106.5</v>
      </c>
      <c r="W232" s="446"/>
    </row>
  </sheetData>
  <sheetProtection algorithmName="SHA-512" hashValue="aN8yUNc8m3Y+/0OWqKETe5Sf+M5OG+ludqThUUU6luy2+KPePIMoccr2Sxw3aDu5h+ilMMiOrj2vKgTA1GQhCA==" saltValue="v53566psoqTmgVOFPoibBw==" spinCount="100000" sheet="1" objects="1" scenarios="1"/>
  <autoFilter ref="A17:N232"/>
  <mergeCells count="6">
    <mergeCell ref="A1:N1"/>
    <mergeCell ref="F16:G16"/>
    <mergeCell ref="A2:N2"/>
    <mergeCell ref="A4:N4"/>
    <mergeCell ref="K16:N16"/>
    <mergeCell ref="H16:I16"/>
  </mergeCells>
  <conditionalFormatting sqref="C187:C190">
    <cfRule type="duplicateValues" dxfId="14" priority="22"/>
  </conditionalFormatting>
  <conditionalFormatting sqref="C69:C73">
    <cfRule type="duplicateValues" dxfId="13" priority="21"/>
  </conditionalFormatting>
  <conditionalFormatting sqref="C86:C91">
    <cfRule type="duplicateValues" dxfId="12" priority="75"/>
  </conditionalFormatting>
  <conditionalFormatting sqref="C191:C218 C74:C85 C16:C18 C7:C10 C149:C150 C67:C68 C51:C54 C37:C46 C12:C14 C157:C186 C92:C97 C220:C1048576 C101:C105 C153:C154">
    <cfRule type="duplicateValues" dxfId="11" priority="76"/>
  </conditionalFormatting>
  <conditionalFormatting sqref="C11">
    <cfRule type="duplicateValues" dxfId="10" priority="19"/>
  </conditionalFormatting>
  <conditionalFormatting sqref="C106:C148 C19:C29 C31:C32 C34:C36">
    <cfRule type="duplicateValues" dxfId="9" priority="1780"/>
  </conditionalFormatting>
  <conditionalFormatting sqref="C219">
    <cfRule type="duplicateValues" dxfId="8" priority="10"/>
  </conditionalFormatting>
  <conditionalFormatting sqref="C100">
    <cfRule type="duplicateValues" dxfId="7" priority="9"/>
  </conditionalFormatting>
  <conditionalFormatting sqref="C99">
    <cfRule type="duplicateValues" dxfId="6" priority="8"/>
  </conditionalFormatting>
  <conditionalFormatting sqref="C98">
    <cfRule type="duplicateValues" dxfId="5" priority="7"/>
  </conditionalFormatting>
  <conditionalFormatting sqref="C30">
    <cfRule type="duplicateValues" dxfId="4" priority="6"/>
  </conditionalFormatting>
  <conditionalFormatting sqref="C33">
    <cfRule type="duplicateValues" dxfId="3" priority="5"/>
  </conditionalFormatting>
  <conditionalFormatting sqref="C151">
    <cfRule type="duplicateValues" dxfId="2" priority="3"/>
  </conditionalFormatting>
  <conditionalFormatting sqref="C152">
    <cfRule type="duplicateValues" dxfId="1" priority="2"/>
  </conditionalFormatting>
  <conditionalFormatting sqref="C155:C156">
    <cfRule type="duplicateValues" dxfId="0" priority="2544"/>
  </conditionalFormatting>
  <pageMargins left="0.25" right="0.25" top="0.75" bottom="0.75" header="0.3" footer="0.3"/>
  <pageSetup paperSize="9" scale="40" fitToHeight="0" orientation="landscape" r:id="rId1"/>
  <rowBreaks count="2" manualBreakCount="2">
    <brk id="85" max="13" man="1"/>
    <brk id="172" max="13" man="1"/>
  </rowBreaks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view="pageBreakPreview" zoomScale="70" zoomScaleNormal="70" zoomScaleSheetLayoutView="70" workbookViewId="0">
      <selection activeCell="B21" sqref="B21"/>
    </sheetView>
  </sheetViews>
  <sheetFormatPr defaultColWidth="9.109375" defaultRowHeight="14.4" x14ac:dyDescent="0.3"/>
  <cols>
    <col min="1" max="1" width="58.6640625" style="1" customWidth="1"/>
    <col min="2" max="2" width="105.109375" style="1" customWidth="1"/>
    <col min="3" max="3" width="39.33203125" style="1" customWidth="1"/>
    <col min="4" max="4" width="27.5546875" style="1" customWidth="1"/>
    <col min="5" max="5" width="41.88671875" style="1" customWidth="1"/>
    <col min="6" max="9" width="9" style="1" customWidth="1"/>
    <col min="10" max="10" width="13.33203125" style="1" customWidth="1"/>
    <col min="11" max="12" width="13.33203125" style="2" customWidth="1"/>
    <col min="13" max="16384" width="9.109375" style="1"/>
  </cols>
  <sheetData>
    <row r="1" spans="1:12" ht="50.25" customHeight="1" x14ac:dyDescent="0.45">
      <c r="A1" s="502" t="s">
        <v>1258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ht="12.75" customHeight="1" x14ac:dyDescent="0.3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x14ac:dyDescent="0.3">
      <c r="A3" s="140" t="s">
        <v>908</v>
      </c>
      <c r="B3" s="145"/>
      <c r="C3" s="145"/>
      <c r="D3" s="145"/>
      <c r="E3" s="145"/>
      <c r="F3" s="145"/>
      <c r="G3" s="145"/>
      <c r="H3" s="145"/>
      <c r="I3" s="145"/>
      <c r="J3" s="145"/>
      <c r="K3" s="141"/>
      <c r="L3" s="141"/>
    </row>
    <row r="4" spans="1:12" x14ac:dyDescent="0.3">
      <c r="A4" s="147" t="s">
        <v>1238</v>
      </c>
      <c r="B4" s="145"/>
      <c r="C4" s="145"/>
      <c r="D4" s="145"/>
      <c r="E4" s="145"/>
      <c r="F4" s="145"/>
      <c r="G4" s="145"/>
      <c r="H4" s="145"/>
      <c r="I4" s="145"/>
      <c r="J4" s="145"/>
      <c r="K4" s="141"/>
      <c r="L4" s="141"/>
    </row>
    <row r="5" spans="1:12" x14ac:dyDescent="0.3">
      <c r="A5" s="147" t="s">
        <v>1247</v>
      </c>
      <c r="B5" s="145"/>
      <c r="C5" s="145"/>
      <c r="D5" s="145"/>
      <c r="E5" s="145"/>
      <c r="F5" s="145"/>
      <c r="G5" s="145"/>
      <c r="H5" s="145"/>
      <c r="I5" s="145"/>
      <c r="J5" s="145"/>
      <c r="K5" s="141"/>
      <c r="L5" s="141"/>
    </row>
    <row r="6" spans="1:12" x14ac:dyDescent="0.3">
      <c r="A6" s="147" t="s">
        <v>1248</v>
      </c>
      <c r="B6" s="145"/>
      <c r="C6" s="145"/>
      <c r="D6" s="145"/>
      <c r="E6" s="145"/>
      <c r="F6" s="145"/>
      <c r="G6" s="145"/>
      <c r="H6" s="145"/>
      <c r="I6" s="145"/>
      <c r="J6" s="145"/>
      <c r="K6" s="141"/>
      <c r="L6" s="141"/>
    </row>
    <row r="7" spans="1:12" x14ac:dyDescent="0.3">
      <c r="A7" s="147" t="s">
        <v>1249</v>
      </c>
      <c r="B7" s="145"/>
      <c r="C7" s="145"/>
      <c r="D7" s="145"/>
      <c r="E7" s="145"/>
      <c r="F7" s="145"/>
      <c r="G7" s="145"/>
      <c r="H7" s="145"/>
      <c r="I7" s="145"/>
      <c r="J7" s="145"/>
      <c r="K7" s="141"/>
      <c r="L7" s="141"/>
    </row>
    <row r="8" spans="1:12" x14ac:dyDescent="0.3">
      <c r="A8" s="147" t="s">
        <v>1429</v>
      </c>
      <c r="B8" s="145"/>
      <c r="C8" s="145"/>
      <c r="D8" s="145"/>
      <c r="E8" s="145"/>
      <c r="F8" s="145"/>
      <c r="G8" s="145"/>
      <c r="H8" s="145"/>
      <c r="I8" s="145"/>
      <c r="J8" s="145"/>
      <c r="K8" s="141"/>
      <c r="L8" s="141"/>
    </row>
    <row r="9" spans="1:12" ht="15" thickBot="1" x14ac:dyDescent="0.3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1:12" s="108" customFormat="1" ht="15" thickBot="1" x14ac:dyDescent="0.35">
      <c r="A10" s="145"/>
      <c r="B10" s="145"/>
      <c r="C10" s="145"/>
      <c r="D10" s="145"/>
      <c r="E10" s="145"/>
      <c r="F10" s="477" t="s">
        <v>1237</v>
      </c>
      <c r="G10" s="478"/>
      <c r="H10" s="478"/>
      <c r="I10" s="479"/>
      <c r="J10" s="480" t="s">
        <v>1236</v>
      </c>
      <c r="K10" s="481"/>
      <c r="L10" s="482"/>
    </row>
    <row r="11" spans="1:12" s="108" customFormat="1" ht="15" thickBot="1" x14ac:dyDescent="0.35">
      <c r="A11" s="361" t="s">
        <v>128</v>
      </c>
      <c r="B11" s="362" t="s">
        <v>126</v>
      </c>
      <c r="C11" s="362" t="s">
        <v>127</v>
      </c>
      <c r="D11" s="362" t="s">
        <v>1229</v>
      </c>
      <c r="E11" s="362" t="s">
        <v>1230</v>
      </c>
      <c r="F11" s="363" t="s">
        <v>117</v>
      </c>
      <c r="G11" s="364" t="s">
        <v>116</v>
      </c>
      <c r="H11" s="364" t="s">
        <v>115</v>
      </c>
      <c r="I11" s="365" t="s">
        <v>114</v>
      </c>
      <c r="J11" s="366" t="s">
        <v>1</v>
      </c>
      <c r="K11" s="367" t="s">
        <v>109</v>
      </c>
      <c r="L11" s="368" t="s">
        <v>107</v>
      </c>
    </row>
    <row r="12" spans="1:12" x14ac:dyDescent="0.3">
      <c r="A12" s="107" t="s">
        <v>1256</v>
      </c>
      <c r="B12" s="105" t="s">
        <v>870</v>
      </c>
      <c r="C12" s="105" t="s">
        <v>887</v>
      </c>
      <c r="D12" s="105" t="s">
        <v>1208</v>
      </c>
      <c r="E12" s="106" t="s">
        <v>1217</v>
      </c>
      <c r="F12" s="100" t="s">
        <v>4</v>
      </c>
      <c r="G12" s="99" t="s">
        <v>4</v>
      </c>
      <c r="H12" s="99" t="s">
        <v>4</v>
      </c>
      <c r="I12" s="98" t="s">
        <v>4</v>
      </c>
      <c r="J12" s="97" t="s">
        <v>1209</v>
      </c>
      <c r="K12" s="90" t="s">
        <v>1209</v>
      </c>
      <c r="L12" s="88" t="s">
        <v>0</v>
      </c>
    </row>
    <row r="13" spans="1:12" x14ac:dyDescent="0.3">
      <c r="A13" s="73" t="s">
        <v>1256</v>
      </c>
      <c r="B13" s="72" t="s">
        <v>870</v>
      </c>
      <c r="C13" s="70" t="s">
        <v>871</v>
      </c>
      <c r="D13" s="70" t="s">
        <v>1218</v>
      </c>
      <c r="E13" s="70" t="s">
        <v>1240</v>
      </c>
      <c r="F13" s="65"/>
      <c r="G13" s="64" t="s">
        <v>4</v>
      </c>
      <c r="H13" s="64" t="s">
        <v>4</v>
      </c>
      <c r="I13" s="63"/>
      <c r="J13" s="62"/>
      <c r="K13" s="55" t="s">
        <v>1209</v>
      </c>
      <c r="L13" s="53" t="s">
        <v>0</v>
      </c>
    </row>
    <row r="14" spans="1:12" x14ac:dyDescent="0.3">
      <c r="A14" s="73" t="s">
        <v>1256</v>
      </c>
      <c r="B14" s="72" t="s">
        <v>870</v>
      </c>
      <c r="C14" s="72" t="s">
        <v>871</v>
      </c>
      <c r="D14" s="70" t="s">
        <v>1213</v>
      </c>
      <c r="E14" s="70" t="s">
        <v>1241</v>
      </c>
      <c r="F14" s="65"/>
      <c r="G14" s="64" t="s">
        <v>4</v>
      </c>
      <c r="H14" s="64" t="s">
        <v>4</v>
      </c>
      <c r="I14" s="63"/>
      <c r="J14" s="62"/>
      <c r="K14" s="55" t="s">
        <v>1209</v>
      </c>
      <c r="L14" s="53" t="s">
        <v>0</v>
      </c>
    </row>
    <row r="15" spans="1:12" x14ac:dyDescent="0.3">
      <c r="A15" s="73" t="s">
        <v>1256</v>
      </c>
      <c r="B15" s="72" t="s">
        <v>870</v>
      </c>
      <c r="C15" s="71" t="s">
        <v>1442</v>
      </c>
      <c r="D15" s="70" t="s">
        <v>1208</v>
      </c>
      <c r="E15" s="226" t="s">
        <v>1443</v>
      </c>
      <c r="F15" s="65"/>
      <c r="G15" s="64" t="s">
        <v>4</v>
      </c>
      <c r="H15" s="64" t="s">
        <v>4</v>
      </c>
      <c r="I15" s="63"/>
      <c r="J15" s="62"/>
      <c r="K15" s="55" t="s">
        <v>1209</v>
      </c>
      <c r="L15" s="53"/>
    </row>
    <row r="16" spans="1:12" ht="28.8" x14ac:dyDescent="0.3">
      <c r="A16" s="73" t="s">
        <v>1256</v>
      </c>
      <c r="B16" s="70" t="s">
        <v>857</v>
      </c>
      <c r="C16" s="70" t="s">
        <v>858</v>
      </c>
      <c r="D16" s="70" t="s">
        <v>1208</v>
      </c>
      <c r="E16" s="71" t="s">
        <v>1215</v>
      </c>
      <c r="F16" s="65" t="s">
        <v>4</v>
      </c>
      <c r="G16" s="64" t="s">
        <v>4</v>
      </c>
      <c r="H16" s="64" t="s">
        <v>4</v>
      </c>
      <c r="I16" s="63" t="s">
        <v>4</v>
      </c>
      <c r="J16" s="62" t="s">
        <v>1209</v>
      </c>
      <c r="K16" s="55" t="s">
        <v>1209</v>
      </c>
      <c r="L16" s="53" t="s">
        <v>0</v>
      </c>
    </row>
    <row r="17" spans="1:12" x14ac:dyDescent="0.3">
      <c r="A17" s="326" t="s">
        <v>1452</v>
      </c>
      <c r="B17" s="70" t="s">
        <v>843</v>
      </c>
      <c r="C17" s="71" t="s">
        <v>844</v>
      </c>
      <c r="D17" s="71" t="s">
        <v>1208</v>
      </c>
      <c r="E17" s="71" t="s">
        <v>1240</v>
      </c>
      <c r="F17" s="65" t="s">
        <v>4</v>
      </c>
      <c r="G17" s="64" t="s">
        <v>4</v>
      </c>
      <c r="H17" s="64"/>
      <c r="I17" s="63"/>
      <c r="J17" s="62" t="s">
        <v>1209</v>
      </c>
      <c r="K17" s="55" t="s">
        <v>1209</v>
      </c>
      <c r="L17" s="53" t="s">
        <v>0</v>
      </c>
    </row>
    <row r="18" spans="1:12" ht="15" thickBot="1" x14ac:dyDescent="0.35">
      <c r="A18" s="379" t="s">
        <v>1453</v>
      </c>
      <c r="B18" s="35" t="s">
        <v>839</v>
      </c>
      <c r="C18" s="35" t="s">
        <v>840</v>
      </c>
      <c r="D18" s="35" t="s">
        <v>1208</v>
      </c>
      <c r="E18" s="37" t="s">
        <v>1239</v>
      </c>
      <c r="F18" s="31" t="s">
        <v>4</v>
      </c>
      <c r="G18" s="30"/>
      <c r="H18" s="30"/>
      <c r="I18" s="29"/>
      <c r="J18" s="28" t="s">
        <v>1209</v>
      </c>
      <c r="K18" s="23" t="s">
        <v>1209</v>
      </c>
      <c r="L18" s="21" t="s">
        <v>0</v>
      </c>
    </row>
    <row r="19" spans="1:12" x14ac:dyDescent="0.3">
      <c r="A19" s="277" t="s">
        <v>1454</v>
      </c>
      <c r="B19" s="227" t="s">
        <v>799</v>
      </c>
      <c r="C19" s="227" t="s">
        <v>822</v>
      </c>
      <c r="D19" s="227" t="s">
        <v>1208</v>
      </c>
      <c r="E19" s="226" t="s">
        <v>1205</v>
      </c>
      <c r="F19" s="234" t="s">
        <v>4</v>
      </c>
      <c r="G19" s="235" t="s">
        <v>4</v>
      </c>
      <c r="H19" s="235" t="s">
        <v>4</v>
      </c>
      <c r="I19" s="236" t="s">
        <v>4</v>
      </c>
      <c r="J19" s="237" t="s">
        <v>1209</v>
      </c>
      <c r="K19" s="238" t="s">
        <v>1209</v>
      </c>
      <c r="L19" s="239" t="s">
        <v>0</v>
      </c>
    </row>
    <row r="20" spans="1:12" x14ac:dyDescent="0.3">
      <c r="A20" s="73" t="s">
        <v>1454</v>
      </c>
      <c r="B20" s="72" t="s">
        <v>799</v>
      </c>
      <c r="C20" s="70" t="s">
        <v>816</v>
      </c>
      <c r="D20" s="70" t="s">
        <v>1208</v>
      </c>
      <c r="E20" s="71" t="s">
        <v>1207</v>
      </c>
      <c r="F20" s="65" t="s">
        <v>4</v>
      </c>
      <c r="G20" s="64" t="s">
        <v>4</v>
      </c>
      <c r="H20" s="64" t="s">
        <v>4</v>
      </c>
      <c r="I20" s="63" t="s">
        <v>4</v>
      </c>
      <c r="J20" s="62" t="s">
        <v>1209</v>
      </c>
      <c r="K20" s="55" t="s">
        <v>1209</v>
      </c>
      <c r="L20" s="53" t="s">
        <v>0</v>
      </c>
    </row>
    <row r="21" spans="1:12" x14ac:dyDescent="0.3">
      <c r="A21" s="73" t="s">
        <v>1454</v>
      </c>
      <c r="B21" s="72" t="s">
        <v>799</v>
      </c>
      <c r="C21" s="70" t="s">
        <v>807</v>
      </c>
      <c r="D21" s="70" t="s">
        <v>1208</v>
      </c>
      <c r="E21" s="71" t="s">
        <v>1206</v>
      </c>
      <c r="F21" s="65" t="s">
        <v>4</v>
      </c>
      <c r="G21" s="64" t="s">
        <v>4</v>
      </c>
      <c r="H21" s="64" t="s">
        <v>4</v>
      </c>
      <c r="I21" s="63" t="s">
        <v>4</v>
      </c>
      <c r="J21" s="62" t="s">
        <v>1209</v>
      </c>
      <c r="K21" s="55" t="s">
        <v>1209</v>
      </c>
      <c r="L21" s="53" t="s">
        <v>0</v>
      </c>
    </row>
    <row r="22" spans="1:12" x14ac:dyDescent="0.3">
      <c r="A22" s="73" t="s">
        <v>1454</v>
      </c>
      <c r="B22" s="72" t="s">
        <v>799</v>
      </c>
      <c r="C22" s="70" t="s">
        <v>800</v>
      </c>
      <c r="D22" s="70" t="s">
        <v>1208</v>
      </c>
      <c r="E22" s="71" t="s">
        <v>1228</v>
      </c>
      <c r="F22" s="65" t="s">
        <v>4</v>
      </c>
      <c r="G22" s="64" t="s">
        <v>4</v>
      </c>
      <c r="H22" s="64"/>
      <c r="I22" s="63"/>
      <c r="J22" s="62" t="s">
        <v>1209</v>
      </c>
      <c r="K22" s="55" t="s">
        <v>1209</v>
      </c>
      <c r="L22" s="53" t="s">
        <v>0</v>
      </c>
    </row>
    <row r="23" spans="1:12" x14ac:dyDescent="0.3">
      <c r="A23" s="73" t="s">
        <v>1454</v>
      </c>
      <c r="B23" s="70" t="s">
        <v>773</v>
      </c>
      <c r="C23" s="70" t="s">
        <v>782</v>
      </c>
      <c r="D23" s="70" t="s">
        <v>1208</v>
      </c>
      <c r="E23" s="71" t="s">
        <v>1216</v>
      </c>
      <c r="F23" s="65" t="s">
        <v>4</v>
      </c>
      <c r="G23" s="64" t="s">
        <v>4</v>
      </c>
      <c r="H23" s="64" t="s">
        <v>4</v>
      </c>
      <c r="I23" s="63" t="s">
        <v>4</v>
      </c>
      <c r="J23" s="62" t="s">
        <v>1209</v>
      </c>
      <c r="K23" s="55" t="s">
        <v>1209</v>
      </c>
      <c r="L23" s="53" t="s">
        <v>0</v>
      </c>
    </row>
    <row r="24" spans="1:12" ht="15" thickBot="1" x14ac:dyDescent="0.35">
      <c r="A24" s="301" t="s">
        <v>1454</v>
      </c>
      <c r="B24" s="302" t="s">
        <v>773</v>
      </c>
      <c r="C24" s="240" t="s">
        <v>774</v>
      </c>
      <c r="D24" s="240" t="s">
        <v>1208</v>
      </c>
      <c r="E24" s="225" t="s">
        <v>1216</v>
      </c>
      <c r="F24" s="228" t="s">
        <v>4</v>
      </c>
      <c r="G24" s="229" t="s">
        <v>4</v>
      </c>
      <c r="H24" s="229" t="s">
        <v>4</v>
      </c>
      <c r="I24" s="230" t="s">
        <v>4</v>
      </c>
      <c r="J24" s="231" t="s">
        <v>1209</v>
      </c>
      <c r="K24" s="232" t="s">
        <v>1209</v>
      </c>
      <c r="L24" s="233" t="s">
        <v>0</v>
      </c>
    </row>
    <row r="25" spans="1:12" x14ac:dyDescent="0.3">
      <c r="A25" s="381" t="s">
        <v>1466</v>
      </c>
      <c r="B25" s="380" t="s">
        <v>382</v>
      </c>
      <c r="C25" s="105" t="s">
        <v>383</v>
      </c>
      <c r="D25" s="105" t="s">
        <v>1208</v>
      </c>
      <c r="E25" s="106" t="s">
        <v>1214</v>
      </c>
      <c r="F25" s="100" t="s">
        <v>4</v>
      </c>
      <c r="G25" s="99" t="s">
        <v>4</v>
      </c>
      <c r="H25" s="99" t="s">
        <v>4</v>
      </c>
      <c r="I25" s="98" t="s">
        <v>4</v>
      </c>
      <c r="J25" s="97" t="s">
        <v>1209</v>
      </c>
      <c r="K25" s="90" t="s">
        <v>1209</v>
      </c>
      <c r="L25" s="88" t="s">
        <v>0</v>
      </c>
    </row>
    <row r="26" spans="1:12" x14ac:dyDescent="0.3">
      <c r="A26" s="369" t="s">
        <v>1457</v>
      </c>
      <c r="B26" s="370" t="s">
        <v>498</v>
      </c>
      <c r="C26" s="70" t="s">
        <v>560</v>
      </c>
      <c r="D26" s="70" t="s">
        <v>1208</v>
      </c>
      <c r="E26" s="71" t="s">
        <v>1235</v>
      </c>
      <c r="F26" s="65" t="s">
        <v>4</v>
      </c>
      <c r="G26" s="64"/>
      <c r="H26" s="64"/>
      <c r="I26" s="63"/>
      <c r="J26" s="62" t="s">
        <v>1209</v>
      </c>
      <c r="K26" s="55" t="s">
        <v>1209</v>
      </c>
      <c r="L26" s="53" t="s">
        <v>0</v>
      </c>
    </row>
    <row r="27" spans="1:12" x14ac:dyDescent="0.3">
      <c r="A27" s="73" t="s">
        <v>1457</v>
      </c>
      <c r="B27" s="72" t="s">
        <v>498</v>
      </c>
      <c r="C27" s="72" t="s">
        <v>560</v>
      </c>
      <c r="D27" s="70" t="s">
        <v>1213</v>
      </c>
      <c r="E27" s="71" t="s">
        <v>1224</v>
      </c>
      <c r="F27" s="65"/>
      <c r="G27" s="64" t="s">
        <v>4</v>
      </c>
      <c r="H27" s="64" t="s">
        <v>4</v>
      </c>
      <c r="I27" s="63"/>
      <c r="J27" s="62" t="s">
        <v>1209</v>
      </c>
      <c r="K27" s="55" t="s">
        <v>1209</v>
      </c>
      <c r="L27" s="53" t="s">
        <v>0</v>
      </c>
    </row>
    <row r="28" spans="1:12" x14ac:dyDescent="0.3">
      <c r="A28" s="73" t="s">
        <v>1457</v>
      </c>
      <c r="B28" s="72" t="s">
        <v>498</v>
      </c>
      <c r="C28" s="70" t="s">
        <v>499</v>
      </c>
      <c r="D28" s="70" t="s">
        <v>1208</v>
      </c>
      <c r="E28" s="71" t="s">
        <v>1224</v>
      </c>
      <c r="F28" s="65" t="s">
        <v>4</v>
      </c>
      <c r="G28" s="64"/>
      <c r="H28" s="64"/>
      <c r="I28" s="63"/>
      <c r="J28" s="62" t="s">
        <v>1209</v>
      </c>
      <c r="K28" s="55" t="s">
        <v>1209</v>
      </c>
      <c r="L28" s="53" t="s">
        <v>0</v>
      </c>
    </row>
    <row r="29" spans="1:12" x14ac:dyDescent="0.3">
      <c r="A29" s="73" t="s">
        <v>1457</v>
      </c>
      <c r="B29" s="72" t="s">
        <v>498</v>
      </c>
      <c r="C29" s="72" t="s">
        <v>499</v>
      </c>
      <c r="D29" s="70" t="s">
        <v>1213</v>
      </c>
      <c r="E29" s="71" t="s">
        <v>1224</v>
      </c>
      <c r="F29" s="65"/>
      <c r="G29" s="64" t="s">
        <v>4</v>
      </c>
      <c r="H29" s="64" t="s">
        <v>4</v>
      </c>
      <c r="I29" s="63"/>
      <c r="J29" s="62" t="s">
        <v>1209</v>
      </c>
      <c r="K29" s="55" t="s">
        <v>1209</v>
      </c>
      <c r="L29" s="53" t="s">
        <v>0</v>
      </c>
    </row>
    <row r="30" spans="1:12" x14ac:dyDescent="0.3">
      <c r="A30" s="73" t="s">
        <v>1457</v>
      </c>
      <c r="B30" s="370" t="s">
        <v>390</v>
      </c>
      <c r="C30" s="70" t="s">
        <v>456</v>
      </c>
      <c r="D30" s="70" t="s">
        <v>1208</v>
      </c>
      <c r="E30" s="71" t="s">
        <v>1225</v>
      </c>
      <c r="F30" s="65" t="s">
        <v>4</v>
      </c>
      <c r="G30" s="64" t="s">
        <v>4</v>
      </c>
      <c r="H30" s="64" t="s">
        <v>4</v>
      </c>
      <c r="I30" s="63" t="s">
        <v>4</v>
      </c>
      <c r="J30" s="62" t="s">
        <v>1209</v>
      </c>
      <c r="K30" s="55" t="s">
        <v>1209</v>
      </c>
      <c r="L30" s="53" t="s">
        <v>0</v>
      </c>
    </row>
    <row r="31" spans="1:12" x14ac:dyDescent="0.3">
      <c r="A31" s="73" t="s">
        <v>1457</v>
      </c>
      <c r="B31" s="72" t="s">
        <v>390</v>
      </c>
      <c r="C31" s="72" t="s">
        <v>456</v>
      </c>
      <c r="D31" s="70" t="s">
        <v>1213</v>
      </c>
      <c r="E31" s="71" t="s">
        <v>1233</v>
      </c>
      <c r="F31" s="65"/>
      <c r="G31" s="64" t="s">
        <v>4</v>
      </c>
      <c r="H31" s="64" t="s">
        <v>4</v>
      </c>
      <c r="I31" s="63"/>
      <c r="J31" s="62" t="s">
        <v>1209</v>
      </c>
      <c r="K31" s="55" t="s">
        <v>1209</v>
      </c>
      <c r="L31" s="53" t="s">
        <v>0</v>
      </c>
    </row>
    <row r="32" spans="1:12" x14ac:dyDescent="0.3">
      <c r="A32" s="73" t="s">
        <v>1457</v>
      </c>
      <c r="B32" s="72" t="s">
        <v>390</v>
      </c>
      <c r="C32" s="70" t="s">
        <v>391</v>
      </c>
      <c r="D32" s="70" t="s">
        <v>1208</v>
      </c>
      <c r="E32" s="71" t="s">
        <v>1226</v>
      </c>
      <c r="F32" s="65" t="s">
        <v>4</v>
      </c>
      <c r="G32" s="64" t="s">
        <v>4</v>
      </c>
      <c r="H32" s="64" t="s">
        <v>4</v>
      </c>
      <c r="I32" s="63" t="s">
        <v>4</v>
      </c>
      <c r="J32" s="62" t="s">
        <v>1209</v>
      </c>
      <c r="K32" s="55" t="s">
        <v>1209</v>
      </c>
      <c r="L32" s="53" t="s">
        <v>0</v>
      </c>
    </row>
    <row r="33" spans="1:12" x14ac:dyDescent="0.3">
      <c r="A33" s="73" t="s">
        <v>1457</v>
      </c>
      <c r="B33" s="72" t="s">
        <v>390</v>
      </c>
      <c r="C33" s="72" t="s">
        <v>391</v>
      </c>
      <c r="D33" s="70" t="s">
        <v>1213</v>
      </c>
      <c r="E33" s="71" t="s">
        <v>1226</v>
      </c>
      <c r="F33" s="65"/>
      <c r="G33" s="64" t="s">
        <v>4</v>
      </c>
      <c r="H33" s="64" t="s">
        <v>4</v>
      </c>
      <c r="I33" s="63"/>
      <c r="J33" s="62" t="s">
        <v>1209</v>
      </c>
      <c r="K33" s="55" t="s">
        <v>1209</v>
      </c>
      <c r="L33" s="53" t="s">
        <v>0</v>
      </c>
    </row>
    <row r="34" spans="1:12" ht="29.4" thickBot="1" x14ac:dyDescent="0.35">
      <c r="A34" s="73" t="s">
        <v>1457</v>
      </c>
      <c r="B34" s="370" t="s">
        <v>1432</v>
      </c>
      <c r="C34" s="70" t="s">
        <v>1431</v>
      </c>
      <c r="D34" s="70" t="s">
        <v>1208</v>
      </c>
      <c r="E34" s="71" t="s">
        <v>1227</v>
      </c>
      <c r="F34" s="65" t="s">
        <v>4</v>
      </c>
      <c r="G34" s="64" t="s">
        <v>4</v>
      </c>
      <c r="H34" s="64" t="s">
        <v>4</v>
      </c>
      <c r="I34" s="63" t="s">
        <v>4</v>
      </c>
      <c r="J34" s="62" t="s">
        <v>1209</v>
      </c>
      <c r="K34" s="55" t="s">
        <v>1209</v>
      </c>
      <c r="L34" s="53" t="s">
        <v>0</v>
      </c>
    </row>
    <row r="35" spans="1:12" x14ac:dyDescent="0.3">
      <c r="A35" s="381" t="s">
        <v>1458</v>
      </c>
      <c r="B35" s="380" t="s">
        <v>594</v>
      </c>
      <c r="C35" s="105" t="s">
        <v>740</v>
      </c>
      <c r="D35" s="105" t="s">
        <v>1208</v>
      </c>
      <c r="E35" s="106" t="s">
        <v>1224</v>
      </c>
      <c r="F35" s="100" t="s">
        <v>4</v>
      </c>
      <c r="G35" s="99" t="s">
        <v>4</v>
      </c>
      <c r="H35" s="99" t="s">
        <v>4</v>
      </c>
      <c r="I35" s="98" t="s">
        <v>4</v>
      </c>
      <c r="J35" s="97" t="s">
        <v>1209</v>
      </c>
      <c r="K35" s="90" t="s">
        <v>1209</v>
      </c>
      <c r="L35" s="88" t="s">
        <v>1209</v>
      </c>
    </row>
    <row r="36" spans="1:12" x14ac:dyDescent="0.3">
      <c r="A36" s="73" t="s">
        <v>1458</v>
      </c>
      <c r="B36" s="72" t="s">
        <v>594</v>
      </c>
      <c r="C36" s="72" t="s">
        <v>740</v>
      </c>
      <c r="D36" s="70" t="s">
        <v>1210</v>
      </c>
      <c r="E36" s="71" t="s">
        <v>1224</v>
      </c>
      <c r="F36" s="65" t="s">
        <v>4</v>
      </c>
      <c r="G36" s="64" t="s">
        <v>4</v>
      </c>
      <c r="H36" s="64" t="s">
        <v>4</v>
      </c>
      <c r="I36" s="63" t="s">
        <v>4</v>
      </c>
      <c r="J36" s="62" t="s">
        <v>1209</v>
      </c>
      <c r="K36" s="55" t="s">
        <v>1209</v>
      </c>
      <c r="L36" s="53" t="s">
        <v>1209</v>
      </c>
    </row>
    <row r="37" spans="1:12" x14ac:dyDescent="0.3">
      <c r="A37" s="73" t="s">
        <v>1458</v>
      </c>
      <c r="B37" s="72" t="s">
        <v>594</v>
      </c>
      <c r="C37" s="70" t="s">
        <v>716</v>
      </c>
      <c r="D37" s="70" t="s">
        <v>1208</v>
      </c>
      <c r="E37" s="71" t="s">
        <v>1232</v>
      </c>
      <c r="F37" s="65" t="s">
        <v>4</v>
      </c>
      <c r="G37" s="64" t="s">
        <v>4</v>
      </c>
      <c r="H37" s="64" t="s">
        <v>4</v>
      </c>
      <c r="I37" s="63" t="s">
        <v>4</v>
      </c>
      <c r="J37" s="62" t="s">
        <v>1209</v>
      </c>
      <c r="K37" s="55" t="s">
        <v>1209</v>
      </c>
      <c r="L37" s="53" t="s">
        <v>0</v>
      </c>
    </row>
    <row r="38" spans="1:12" x14ac:dyDescent="0.3">
      <c r="A38" s="73" t="s">
        <v>1458</v>
      </c>
      <c r="B38" s="72" t="s">
        <v>594</v>
      </c>
      <c r="C38" s="72" t="s">
        <v>716</v>
      </c>
      <c r="D38" s="70" t="s">
        <v>1210</v>
      </c>
      <c r="E38" s="71" t="s">
        <v>1232</v>
      </c>
      <c r="F38" s="65" t="s">
        <v>4</v>
      </c>
      <c r="G38" s="64" t="s">
        <v>4</v>
      </c>
      <c r="H38" s="64" t="s">
        <v>4</v>
      </c>
      <c r="I38" s="63" t="s">
        <v>4</v>
      </c>
      <c r="J38" s="62" t="s">
        <v>1209</v>
      </c>
      <c r="K38" s="55" t="s">
        <v>1209</v>
      </c>
      <c r="L38" s="53" t="s">
        <v>0</v>
      </c>
    </row>
    <row r="39" spans="1:12" x14ac:dyDescent="0.3">
      <c r="A39" s="73" t="s">
        <v>1458</v>
      </c>
      <c r="B39" s="72" t="s">
        <v>594</v>
      </c>
      <c r="C39" s="70" t="s">
        <v>598</v>
      </c>
      <c r="D39" s="70" t="s">
        <v>1208</v>
      </c>
      <c r="E39" s="71" t="s">
        <v>1234</v>
      </c>
      <c r="F39" s="65"/>
      <c r="G39" s="64" t="s">
        <v>4</v>
      </c>
      <c r="H39" s="64"/>
      <c r="I39" s="63"/>
      <c r="J39" s="62" t="s">
        <v>1209</v>
      </c>
      <c r="K39" s="55"/>
      <c r="L39" s="53" t="s">
        <v>0</v>
      </c>
    </row>
    <row r="40" spans="1:12" x14ac:dyDescent="0.3">
      <c r="A40" s="73" t="s">
        <v>1458</v>
      </c>
      <c r="B40" s="72" t="s">
        <v>594</v>
      </c>
      <c r="C40" s="70" t="s">
        <v>595</v>
      </c>
      <c r="D40" s="70" t="s">
        <v>1208</v>
      </c>
      <c r="E40" s="71" t="s">
        <v>1232</v>
      </c>
      <c r="F40" s="65"/>
      <c r="G40" s="64" t="s">
        <v>4</v>
      </c>
      <c r="H40" s="64"/>
      <c r="I40" s="63"/>
      <c r="J40" s="62" t="s">
        <v>1209</v>
      </c>
      <c r="K40" s="55" t="s">
        <v>0</v>
      </c>
      <c r="L40" s="53" t="s">
        <v>0</v>
      </c>
    </row>
    <row r="41" spans="1:12" x14ac:dyDescent="0.3">
      <c r="A41" s="73" t="s">
        <v>1458</v>
      </c>
      <c r="B41" s="72" t="s">
        <v>594</v>
      </c>
      <c r="C41" s="72" t="s">
        <v>595</v>
      </c>
      <c r="D41" s="70" t="s">
        <v>1210</v>
      </c>
      <c r="E41" s="71" t="s">
        <v>1232</v>
      </c>
      <c r="F41" s="65"/>
      <c r="G41" s="64" t="s">
        <v>4</v>
      </c>
      <c r="H41" s="64"/>
      <c r="I41" s="63"/>
      <c r="J41" s="62" t="s">
        <v>1209</v>
      </c>
      <c r="K41" s="55" t="s">
        <v>0</v>
      </c>
      <c r="L41" s="53" t="s">
        <v>0</v>
      </c>
    </row>
    <row r="42" spans="1:12" x14ac:dyDescent="0.3">
      <c r="A42" s="73" t="s">
        <v>1458</v>
      </c>
      <c r="B42" s="370" t="s">
        <v>585</v>
      </c>
      <c r="C42" s="70" t="s">
        <v>675</v>
      </c>
      <c r="D42" s="70" t="s">
        <v>1208</v>
      </c>
      <c r="E42" s="71" t="s">
        <v>1233</v>
      </c>
      <c r="F42" s="65" t="s">
        <v>4</v>
      </c>
      <c r="G42" s="64" t="s">
        <v>4</v>
      </c>
      <c r="H42" s="64" t="s">
        <v>4</v>
      </c>
      <c r="I42" s="63" t="s">
        <v>4</v>
      </c>
      <c r="J42" s="62" t="s">
        <v>1209</v>
      </c>
      <c r="K42" s="55" t="s">
        <v>1209</v>
      </c>
      <c r="L42" s="53" t="s">
        <v>1209</v>
      </c>
    </row>
    <row r="43" spans="1:12" x14ac:dyDescent="0.3">
      <c r="A43" s="73" t="s">
        <v>1458</v>
      </c>
      <c r="B43" s="72" t="s">
        <v>585</v>
      </c>
      <c r="C43" s="72" t="s">
        <v>675</v>
      </c>
      <c r="D43" s="70" t="s">
        <v>1210</v>
      </c>
      <c r="E43" s="71" t="s">
        <v>1233</v>
      </c>
      <c r="F43" s="65" t="s">
        <v>4</v>
      </c>
      <c r="G43" s="64" t="s">
        <v>4</v>
      </c>
      <c r="H43" s="64" t="s">
        <v>4</v>
      </c>
      <c r="I43" s="63" t="s">
        <v>4</v>
      </c>
      <c r="J43" s="62" t="s">
        <v>1209</v>
      </c>
      <c r="K43" s="55" t="s">
        <v>1209</v>
      </c>
      <c r="L43" s="53" t="s">
        <v>1209</v>
      </c>
    </row>
    <row r="44" spans="1:12" x14ac:dyDescent="0.3">
      <c r="A44" s="73" t="s">
        <v>1458</v>
      </c>
      <c r="B44" s="72" t="s">
        <v>585</v>
      </c>
      <c r="C44" s="70" t="s">
        <v>649</v>
      </c>
      <c r="D44" s="70" t="s">
        <v>1208</v>
      </c>
      <c r="E44" s="71" t="s">
        <v>1233</v>
      </c>
      <c r="F44" s="65" t="s">
        <v>4</v>
      </c>
      <c r="G44" s="64" t="s">
        <v>4</v>
      </c>
      <c r="H44" s="64" t="s">
        <v>4</v>
      </c>
      <c r="I44" s="63" t="s">
        <v>4</v>
      </c>
      <c r="J44" s="62" t="s">
        <v>1209</v>
      </c>
      <c r="K44" s="55" t="s">
        <v>1209</v>
      </c>
      <c r="L44" s="53" t="s">
        <v>0</v>
      </c>
    </row>
    <row r="45" spans="1:12" x14ac:dyDescent="0.3">
      <c r="A45" s="73" t="s">
        <v>1458</v>
      </c>
      <c r="B45" s="72" t="s">
        <v>585</v>
      </c>
      <c r="C45" s="72" t="s">
        <v>649</v>
      </c>
      <c r="D45" s="70" t="s">
        <v>1210</v>
      </c>
      <c r="E45" s="71" t="s">
        <v>1233</v>
      </c>
      <c r="F45" s="65" t="s">
        <v>4</v>
      </c>
      <c r="G45" s="64" t="s">
        <v>4</v>
      </c>
      <c r="H45" s="64" t="s">
        <v>4</v>
      </c>
      <c r="I45" s="63" t="s">
        <v>4</v>
      </c>
      <c r="J45" s="62" t="s">
        <v>1209</v>
      </c>
      <c r="K45" s="55" t="s">
        <v>1209</v>
      </c>
      <c r="L45" s="53" t="s">
        <v>0</v>
      </c>
    </row>
    <row r="46" spans="1:12" x14ac:dyDescent="0.3">
      <c r="A46" s="73" t="s">
        <v>1458</v>
      </c>
      <c r="B46" s="72" t="s">
        <v>585</v>
      </c>
      <c r="C46" s="70" t="s">
        <v>625</v>
      </c>
      <c r="D46" s="70" t="s">
        <v>1208</v>
      </c>
      <c r="E46" s="71" t="s">
        <v>1226</v>
      </c>
      <c r="F46" s="65" t="s">
        <v>4</v>
      </c>
      <c r="G46" s="64" t="s">
        <v>4</v>
      </c>
      <c r="H46" s="64" t="s">
        <v>4</v>
      </c>
      <c r="I46" s="63" t="s">
        <v>4</v>
      </c>
      <c r="J46" s="62" t="s">
        <v>1209</v>
      </c>
      <c r="K46" s="55" t="s">
        <v>1209</v>
      </c>
      <c r="L46" s="53" t="s">
        <v>0</v>
      </c>
    </row>
    <row r="47" spans="1:12" x14ac:dyDescent="0.3">
      <c r="A47" s="73" t="s">
        <v>1458</v>
      </c>
      <c r="B47" s="72" t="s">
        <v>585</v>
      </c>
      <c r="C47" s="72" t="s">
        <v>625</v>
      </c>
      <c r="D47" s="70" t="s">
        <v>1210</v>
      </c>
      <c r="E47" s="71" t="s">
        <v>1226</v>
      </c>
      <c r="F47" s="65"/>
      <c r="G47" s="64"/>
      <c r="H47" s="64" t="s">
        <v>4</v>
      </c>
      <c r="I47" s="63" t="s">
        <v>4</v>
      </c>
      <c r="J47" s="62" t="s">
        <v>1209</v>
      </c>
      <c r="K47" s="55" t="s">
        <v>1209</v>
      </c>
      <c r="L47" s="53" t="s">
        <v>0</v>
      </c>
    </row>
    <row r="48" spans="1:12" x14ac:dyDescent="0.3">
      <c r="A48" s="73" t="s">
        <v>1458</v>
      </c>
      <c r="B48" s="72" t="s">
        <v>585</v>
      </c>
      <c r="C48" s="70" t="s">
        <v>600</v>
      </c>
      <c r="D48" s="70" t="s">
        <v>1208</v>
      </c>
      <c r="E48" s="71" t="s">
        <v>1226</v>
      </c>
      <c r="F48" s="65" t="s">
        <v>4</v>
      </c>
      <c r="G48" s="64" t="s">
        <v>4</v>
      </c>
      <c r="H48" s="64" t="s">
        <v>4</v>
      </c>
      <c r="I48" s="63" t="s">
        <v>4</v>
      </c>
      <c r="J48" s="62" t="s">
        <v>1209</v>
      </c>
      <c r="K48" s="55" t="s">
        <v>1209</v>
      </c>
      <c r="L48" s="53" t="s">
        <v>0</v>
      </c>
    </row>
    <row r="49" spans="1:12" x14ac:dyDescent="0.3">
      <c r="A49" s="73" t="s">
        <v>1458</v>
      </c>
      <c r="B49" s="72" t="s">
        <v>585</v>
      </c>
      <c r="C49" s="70" t="s">
        <v>590</v>
      </c>
      <c r="D49" s="70" t="s">
        <v>1208</v>
      </c>
      <c r="E49" s="71" t="s">
        <v>1221</v>
      </c>
      <c r="F49" s="65"/>
      <c r="G49" s="64" t="s">
        <v>4</v>
      </c>
      <c r="H49" s="64"/>
      <c r="I49" s="63"/>
      <c r="J49" s="62" t="s">
        <v>1209</v>
      </c>
      <c r="K49" s="55" t="s">
        <v>0</v>
      </c>
      <c r="L49" s="53" t="s">
        <v>0</v>
      </c>
    </row>
    <row r="50" spans="1:12" x14ac:dyDescent="0.3">
      <c r="A50" s="73" t="s">
        <v>1458</v>
      </c>
      <c r="B50" s="72" t="s">
        <v>585</v>
      </c>
      <c r="C50" s="72" t="s">
        <v>590</v>
      </c>
      <c r="D50" s="70" t="s">
        <v>1210</v>
      </c>
      <c r="E50" s="71" t="s">
        <v>1221</v>
      </c>
      <c r="F50" s="65"/>
      <c r="G50" s="64" t="s">
        <v>4</v>
      </c>
      <c r="H50" s="64"/>
      <c r="I50" s="63"/>
      <c r="J50" s="62" t="s">
        <v>1209</v>
      </c>
      <c r="K50" s="55" t="s">
        <v>0</v>
      </c>
      <c r="L50" s="53" t="s">
        <v>0</v>
      </c>
    </row>
    <row r="51" spans="1:12" x14ac:dyDescent="0.3">
      <c r="A51" s="73" t="s">
        <v>1458</v>
      </c>
      <c r="B51" s="72" t="s">
        <v>585</v>
      </c>
      <c r="C51" s="70" t="s">
        <v>586</v>
      </c>
      <c r="D51" s="70" t="s">
        <v>1208</v>
      </c>
      <c r="E51" s="71" t="s">
        <v>1228</v>
      </c>
      <c r="F51" s="65"/>
      <c r="G51" s="64" t="s">
        <v>4</v>
      </c>
      <c r="H51" s="64"/>
      <c r="I51" s="63"/>
      <c r="J51" s="62" t="s">
        <v>1209</v>
      </c>
      <c r="K51" s="55" t="s">
        <v>0</v>
      </c>
      <c r="L51" s="53" t="s">
        <v>0</v>
      </c>
    </row>
    <row r="52" spans="1:12" x14ac:dyDescent="0.3">
      <c r="A52" s="73" t="s">
        <v>1458</v>
      </c>
      <c r="B52" s="72" t="s">
        <v>585</v>
      </c>
      <c r="C52" s="72" t="s">
        <v>586</v>
      </c>
      <c r="D52" s="70" t="s">
        <v>1210</v>
      </c>
      <c r="E52" s="71" t="s">
        <v>1228</v>
      </c>
      <c r="F52" s="65"/>
      <c r="G52" s="64" t="s">
        <v>4</v>
      </c>
      <c r="H52" s="64"/>
      <c r="I52" s="63"/>
      <c r="J52" s="62" t="s">
        <v>1209</v>
      </c>
      <c r="K52" s="55" t="s">
        <v>0</v>
      </c>
      <c r="L52" s="53" t="s">
        <v>0</v>
      </c>
    </row>
    <row r="53" spans="1:12" ht="15" thickBot="1" x14ac:dyDescent="0.35">
      <c r="A53" s="382" t="s">
        <v>1459</v>
      </c>
      <c r="B53" s="383" t="s">
        <v>753</v>
      </c>
      <c r="C53" s="35" t="s">
        <v>754</v>
      </c>
      <c r="D53" s="35" t="s">
        <v>1208</v>
      </c>
      <c r="E53" s="37" t="s">
        <v>1221</v>
      </c>
      <c r="F53" s="31" t="s">
        <v>4</v>
      </c>
      <c r="G53" s="30" t="s">
        <v>4</v>
      </c>
      <c r="H53" s="30" t="s">
        <v>4</v>
      </c>
      <c r="I53" s="29" t="s">
        <v>4</v>
      </c>
      <c r="J53" s="28" t="s">
        <v>1209</v>
      </c>
      <c r="K53" s="23" t="s">
        <v>1209</v>
      </c>
      <c r="L53" s="21" t="s">
        <v>0</v>
      </c>
    </row>
    <row r="54" spans="1:12" x14ac:dyDescent="0.3">
      <c r="A54" s="381" t="s">
        <v>1460</v>
      </c>
      <c r="B54" s="380" t="s">
        <v>314</v>
      </c>
      <c r="C54" s="105" t="s">
        <v>363</v>
      </c>
      <c r="D54" s="105" t="s">
        <v>1208</v>
      </c>
      <c r="E54" s="106" t="s">
        <v>1219</v>
      </c>
      <c r="F54" s="100"/>
      <c r="G54" s="99" t="s">
        <v>4</v>
      </c>
      <c r="H54" s="99" t="s">
        <v>4</v>
      </c>
      <c r="I54" s="98"/>
      <c r="J54" s="97" t="s">
        <v>1209</v>
      </c>
      <c r="K54" s="90" t="s">
        <v>1209</v>
      </c>
      <c r="L54" s="88" t="s">
        <v>1209</v>
      </c>
    </row>
    <row r="55" spans="1:12" x14ac:dyDescent="0.3">
      <c r="A55" s="73" t="s">
        <v>1460</v>
      </c>
      <c r="B55" s="72" t="s">
        <v>314</v>
      </c>
      <c r="C55" s="72" t="s">
        <v>363</v>
      </c>
      <c r="D55" s="70" t="s">
        <v>1210</v>
      </c>
      <c r="E55" s="71" t="s">
        <v>1219</v>
      </c>
      <c r="F55" s="65"/>
      <c r="G55" s="64" t="s">
        <v>4</v>
      </c>
      <c r="H55" s="64" t="s">
        <v>4</v>
      </c>
      <c r="I55" s="63"/>
      <c r="J55" s="62" t="s">
        <v>0</v>
      </c>
      <c r="K55" s="55" t="s">
        <v>0</v>
      </c>
      <c r="L55" s="53" t="s">
        <v>1209</v>
      </c>
    </row>
    <row r="56" spans="1:12" x14ac:dyDescent="0.3">
      <c r="A56" s="73" t="s">
        <v>1460</v>
      </c>
      <c r="B56" s="72" t="s">
        <v>314</v>
      </c>
      <c r="C56" s="72" t="s">
        <v>363</v>
      </c>
      <c r="D56" s="70" t="s">
        <v>1211</v>
      </c>
      <c r="E56" s="71" t="s">
        <v>1219</v>
      </c>
      <c r="F56" s="65"/>
      <c r="G56" s="64" t="s">
        <v>4</v>
      </c>
      <c r="H56" s="64" t="s">
        <v>4</v>
      </c>
      <c r="I56" s="63"/>
      <c r="J56" s="62" t="s">
        <v>0</v>
      </c>
      <c r="K56" s="55" t="s">
        <v>0</v>
      </c>
      <c r="L56" s="53" t="s">
        <v>1209</v>
      </c>
    </row>
    <row r="57" spans="1:12" x14ac:dyDescent="0.3">
      <c r="A57" s="73" t="s">
        <v>1460</v>
      </c>
      <c r="B57" s="72" t="s">
        <v>314</v>
      </c>
      <c r="C57" s="72" t="s">
        <v>363</v>
      </c>
      <c r="D57" s="70" t="s">
        <v>1212</v>
      </c>
      <c r="E57" s="71" t="s">
        <v>1219</v>
      </c>
      <c r="F57" s="65"/>
      <c r="G57" s="64" t="s">
        <v>4</v>
      </c>
      <c r="H57" s="64" t="s">
        <v>4</v>
      </c>
      <c r="I57" s="63"/>
      <c r="J57" s="62" t="s">
        <v>0</v>
      </c>
      <c r="K57" s="55" t="s">
        <v>0</v>
      </c>
      <c r="L57" s="53" t="s">
        <v>1209</v>
      </c>
    </row>
    <row r="58" spans="1:12" x14ac:dyDescent="0.3">
      <c r="A58" s="73" t="s">
        <v>1460</v>
      </c>
      <c r="B58" s="72" t="s">
        <v>314</v>
      </c>
      <c r="C58" s="70" t="s">
        <v>338</v>
      </c>
      <c r="D58" s="70" t="s">
        <v>1208</v>
      </c>
      <c r="E58" s="71" t="s">
        <v>1220</v>
      </c>
      <c r="F58" s="65" t="s">
        <v>4</v>
      </c>
      <c r="G58" s="64" t="s">
        <v>4</v>
      </c>
      <c r="H58" s="64" t="s">
        <v>4</v>
      </c>
      <c r="I58" s="63" t="s">
        <v>4</v>
      </c>
      <c r="J58" s="62" t="s">
        <v>1209</v>
      </c>
      <c r="K58" s="55" t="s">
        <v>1209</v>
      </c>
      <c r="L58" s="53" t="s">
        <v>1209</v>
      </c>
    </row>
    <row r="59" spans="1:12" x14ac:dyDescent="0.3">
      <c r="A59" s="73" t="s">
        <v>1460</v>
      </c>
      <c r="B59" s="72" t="s">
        <v>314</v>
      </c>
      <c r="C59" s="72" t="s">
        <v>338</v>
      </c>
      <c r="D59" s="70" t="s">
        <v>1210</v>
      </c>
      <c r="E59" s="71" t="s">
        <v>1220</v>
      </c>
      <c r="F59" s="65" t="s">
        <v>4</v>
      </c>
      <c r="G59" s="64" t="s">
        <v>4</v>
      </c>
      <c r="H59" s="64" t="s">
        <v>4</v>
      </c>
      <c r="I59" s="63" t="s">
        <v>4</v>
      </c>
      <c r="J59" s="156" t="s">
        <v>1209</v>
      </c>
      <c r="K59" s="55" t="s">
        <v>0</v>
      </c>
      <c r="L59" s="53" t="s">
        <v>1209</v>
      </c>
    </row>
    <row r="60" spans="1:12" x14ac:dyDescent="0.3">
      <c r="A60" s="73" t="s">
        <v>1460</v>
      </c>
      <c r="B60" s="72" t="s">
        <v>314</v>
      </c>
      <c r="C60" s="72" t="s">
        <v>338</v>
      </c>
      <c r="D60" s="70" t="s">
        <v>1211</v>
      </c>
      <c r="E60" s="71" t="s">
        <v>1220</v>
      </c>
      <c r="F60" s="65" t="s">
        <v>4</v>
      </c>
      <c r="G60" s="64" t="s">
        <v>4</v>
      </c>
      <c r="H60" s="64" t="s">
        <v>4</v>
      </c>
      <c r="I60" s="63"/>
      <c r="J60" s="156" t="s">
        <v>0</v>
      </c>
      <c r="K60" s="55" t="s">
        <v>0</v>
      </c>
      <c r="L60" s="53" t="s">
        <v>1209</v>
      </c>
    </row>
    <row r="61" spans="1:12" x14ac:dyDescent="0.3">
      <c r="A61" s="73" t="s">
        <v>1460</v>
      </c>
      <c r="B61" s="72" t="s">
        <v>314</v>
      </c>
      <c r="C61" s="72" t="s">
        <v>338</v>
      </c>
      <c r="D61" s="70" t="s">
        <v>1212</v>
      </c>
      <c r="E61" s="71" t="s">
        <v>1220</v>
      </c>
      <c r="F61" s="65"/>
      <c r="G61" s="64" t="s">
        <v>4</v>
      </c>
      <c r="H61" s="64" t="s">
        <v>4</v>
      </c>
      <c r="I61" s="63"/>
      <c r="J61" s="62" t="s">
        <v>0</v>
      </c>
      <c r="K61" s="55" t="s">
        <v>0</v>
      </c>
      <c r="L61" s="53" t="s">
        <v>1209</v>
      </c>
    </row>
    <row r="62" spans="1:12" x14ac:dyDescent="0.3">
      <c r="A62" s="73" t="s">
        <v>1460</v>
      </c>
      <c r="B62" s="72" t="s">
        <v>314</v>
      </c>
      <c r="C62" s="70" t="s">
        <v>315</v>
      </c>
      <c r="D62" s="70" t="s">
        <v>1208</v>
      </c>
      <c r="E62" s="71" t="s">
        <v>1220</v>
      </c>
      <c r="F62" s="65" t="s">
        <v>4</v>
      </c>
      <c r="G62" s="64" t="s">
        <v>4</v>
      </c>
      <c r="H62" s="64" t="s">
        <v>4</v>
      </c>
      <c r="I62" s="63" t="s">
        <v>4</v>
      </c>
      <c r="J62" s="62" t="s">
        <v>1209</v>
      </c>
      <c r="K62" s="55" t="s">
        <v>1209</v>
      </c>
      <c r="L62" s="53" t="s">
        <v>1209</v>
      </c>
    </row>
    <row r="63" spans="1:12" x14ac:dyDescent="0.3">
      <c r="A63" s="73" t="s">
        <v>1460</v>
      </c>
      <c r="B63" s="72" t="s">
        <v>314</v>
      </c>
      <c r="C63" s="72" t="s">
        <v>315</v>
      </c>
      <c r="D63" s="70" t="s">
        <v>1210</v>
      </c>
      <c r="E63" s="71" t="s">
        <v>1220</v>
      </c>
      <c r="F63" s="65" t="s">
        <v>4</v>
      </c>
      <c r="G63" s="64" t="s">
        <v>4</v>
      </c>
      <c r="H63" s="64" t="s">
        <v>4</v>
      </c>
      <c r="I63" s="63" t="s">
        <v>4</v>
      </c>
      <c r="J63" s="156" t="s">
        <v>1209</v>
      </c>
      <c r="K63" s="55" t="s">
        <v>0</v>
      </c>
      <c r="L63" s="53" t="s">
        <v>1209</v>
      </c>
    </row>
    <row r="64" spans="1:12" x14ac:dyDescent="0.3">
      <c r="A64" s="73" t="s">
        <v>1460</v>
      </c>
      <c r="B64" s="72" t="s">
        <v>314</v>
      </c>
      <c r="C64" s="72" t="s">
        <v>315</v>
      </c>
      <c r="D64" s="70" t="s">
        <v>1211</v>
      </c>
      <c r="E64" s="71" t="s">
        <v>1220</v>
      </c>
      <c r="F64" s="65" t="s">
        <v>4</v>
      </c>
      <c r="G64" s="64" t="s">
        <v>4</v>
      </c>
      <c r="H64" s="64" t="s">
        <v>4</v>
      </c>
      <c r="I64" s="63"/>
      <c r="J64" s="156" t="s">
        <v>0</v>
      </c>
      <c r="K64" s="55" t="s">
        <v>0</v>
      </c>
      <c r="L64" s="53" t="s">
        <v>1209</v>
      </c>
    </row>
    <row r="65" spans="1:12" x14ac:dyDescent="0.3">
      <c r="A65" s="73" t="s">
        <v>1460</v>
      </c>
      <c r="B65" s="72" t="s">
        <v>314</v>
      </c>
      <c r="C65" s="72" t="s">
        <v>315</v>
      </c>
      <c r="D65" s="70" t="s">
        <v>1212</v>
      </c>
      <c r="E65" s="71" t="s">
        <v>1220</v>
      </c>
      <c r="F65" s="65"/>
      <c r="G65" s="64" t="s">
        <v>4</v>
      </c>
      <c r="H65" s="64" t="s">
        <v>4</v>
      </c>
      <c r="I65" s="63"/>
      <c r="J65" s="62" t="s">
        <v>0</v>
      </c>
      <c r="K65" s="55" t="s">
        <v>0</v>
      </c>
      <c r="L65" s="53" t="s">
        <v>1209</v>
      </c>
    </row>
    <row r="66" spans="1:12" x14ac:dyDescent="0.3">
      <c r="A66" s="73" t="s">
        <v>1460</v>
      </c>
      <c r="B66" s="70" t="s">
        <v>278</v>
      </c>
      <c r="C66" s="70" t="s">
        <v>301</v>
      </c>
      <c r="D66" s="70" t="s">
        <v>1208</v>
      </c>
      <c r="E66" s="71" t="s">
        <v>1257</v>
      </c>
      <c r="F66" s="65" t="s">
        <v>4</v>
      </c>
      <c r="G66" s="64" t="s">
        <v>4</v>
      </c>
      <c r="H66" s="64" t="s">
        <v>4</v>
      </c>
      <c r="I66" s="63" t="s">
        <v>4</v>
      </c>
      <c r="J66" s="62" t="s">
        <v>1209</v>
      </c>
      <c r="K66" s="55" t="s">
        <v>1209</v>
      </c>
      <c r="L66" s="53" t="s">
        <v>1209</v>
      </c>
    </row>
    <row r="67" spans="1:12" x14ac:dyDescent="0.3">
      <c r="A67" s="73" t="s">
        <v>1460</v>
      </c>
      <c r="B67" s="72" t="s">
        <v>278</v>
      </c>
      <c r="C67" s="72" t="s">
        <v>301</v>
      </c>
      <c r="D67" s="70" t="s">
        <v>1210</v>
      </c>
      <c r="E67" s="71" t="s">
        <v>1257</v>
      </c>
      <c r="F67" s="65" t="s">
        <v>4</v>
      </c>
      <c r="G67" s="64" t="s">
        <v>4</v>
      </c>
      <c r="H67" s="64" t="s">
        <v>4</v>
      </c>
      <c r="I67" s="63" t="s">
        <v>4</v>
      </c>
      <c r="J67" s="156" t="s">
        <v>1209</v>
      </c>
      <c r="K67" s="55" t="s">
        <v>0</v>
      </c>
      <c r="L67" s="53" t="s">
        <v>1209</v>
      </c>
    </row>
    <row r="68" spans="1:12" x14ac:dyDescent="0.3">
      <c r="A68" s="73" t="s">
        <v>1460</v>
      </c>
      <c r="B68" s="72" t="s">
        <v>278</v>
      </c>
      <c r="C68" s="72" t="s">
        <v>301</v>
      </c>
      <c r="D68" s="70" t="s">
        <v>1211</v>
      </c>
      <c r="E68" s="71" t="s">
        <v>1257</v>
      </c>
      <c r="F68" s="65" t="s">
        <v>4</v>
      </c>
      <c r="G68" s="64" t="s">
        <v>4</v>
      </c>
      <c r="H68" s="64" t="s">
        <v>4</v>
      </c>
      <c r="I68" s="63"/>
      <c r="J68" s="156" t="s">
        <v>0</v>
      </c>
      <c r="K68" s="55" t="s">
        <v>0</v>
      </c>
      <c r="L68" s="53" t="s">
        <v>1209</v>
      </c>
    </row>
    <row r="69" spans="1:12" x14ac:dyDescent="0.3">
      <c r="A69" s="73" t="s">
        <v>1460</v>
      </c>
      <c r="B69" s="72" t="s">
        <v>278</v>
      </c>
      <c r="C69" s="72" t="s">
        <v>301</v>
      </c>
      <c r="D69" s="70" t="s">
        <v>1212</v>
      </c>
      <c r="E69" s="71" t="s">
        <v>1257</v>
      </c>
      <c r="F69" s="65"/>
      <c r="G69" s="64" t="s">
        <v>4</v>
      </c>
      <c r="H69" s="64" t="s">
        <v>4</v>
      </c>
      <c r="I69" s="63"/>
      <c r="J69" s="62" t="s">
        <v>0</v>
      </c>
      <c r="K69" s="55" t="s">
        <v>0</v>
      </c>
      <c r="L69" s="53" t="s">
        <v>1209</v>
      </c>
    </row>
    <row r="70" spans="1:12" x14ac:dyDescent="0.3">
      <c r="A70" s="73" t="s">
        <v>1460</v>
      </c>
      <c r="B70" s="72" t="s">
        <v>278</v>
      </c>
      <c r="C70" s="70" t="s">
        <v>279</v>
      </c>
      <c r="D70" s="70" t="s">
        <v>1208</v>
      </c>
      <c r="E70" s="71" t="s">
        <v>1221</v>
      </c>
      <c r="F70" s="65" t="s">
        <v>4</v>
      </c>
      <c r="G70" s="64" t="s">
        <v>4</v>
      </c>
      <c r="H70" s="64" t="s">
        <v>4</v>
      </c>
      <c r="I70" s="63" t="s">
        <v>4</v>
      </c>
      <c r="J70" s="62" t="s">
        <v>1209</v>
      </c>
      <c r="K70" s="55" t="s">
        <v>1209</v>
      </c>
      <c r="L70" s="53" t="s">
        <v>1209</v>
      </c>
    </row>
    <row r="71" spans="1:12" x14ac:dyDescent="0.3">
      <c r="A71" s="73" t="s">
        <v>1460</v>
      </c>
      <c r="B71" s="72" t="s">
        <v>278</v>
      </c>
      <c r="C71" s="72" t="s">
        <v>279</v>
      </c>
      <c r="D71" s="70" t="s">
        <v>1210</v>
      </c>
      <c r="E71" s="71" t="s">
        <v>1221</v>
      </c>
      <c r="F71" s="65" t="s">
        <v>4</v>
      </c>
      <c r="G71" s="64" t="s">
        <v>4</v>
      </c>
      <c r="H71" s="64" t="s">
        <v>4</v>
      </c>
      <c r="I71" s="63" t="s">
        <v>4</v>
      </c>
      <c r="J71" s="156" t="s">
        <v>1209</v>
      </c>
      <c r="K71" s="55" t="s">
        <v>0</v>
      </c>
      <c r="L71" s="53" t="s">
        <v>1209</v>
      </c>
    </row>
    <row r="72" spans="1:12" x14ac:dyDescent="0.3">
      <c r="A72" s="73" t="s">
        <v>1460</v>
      </c>
      <c r="B72" s="72" t="s">
        <v>278</v>
      </c>
      <c r="C72" s="72" t="s">
        <v>279</v>
      </c>
      <c r="D72" s="70" t="s">
        <v>1211</v>
      </c>
      <c r="E72" s="71" t="s">
        <v>1221</v>
      </c>
      <c r="F72" s="65" t="s">
        <v>4</v>
      </c>
      <c r="G72" s="64" t="s">
        <v>4</v>
      </c>
      <c r="H72" s="64" t="s">
        <v>4</v>
      </c>
      <c r="I72" s="63"/>
      <c r="J72" s="156" t="s">
        <v>0</v>
      </c>
      <c r="K72" s="55" t="s">
        <v>0</v>
      </c>
      <c r="L72" s="53" t="s">
        <v>1209</v>
      </c>
    </row>
    <row r="73" spans="1:12" x14ac:dyDescent="0.3">
      <c r="A73" s="73" t="s">
        <v>1460</v>
      </c>
      <c r="B73" s="72" t="s">
        <v>278</v>
      </c>
      <c r="C73" s="72" t="s">
        <v>279</v>
      </c>
      <c r="D73" s="70" t="s">
        <v>1212</v>
      </c>
      <c r="E73" s="71" t="s">
        <v>1221</v>
      </c>
      <c r="F73" s="65"/>
      <c r="G73" s="64" t="s">
        <v>4</v>
      </c>
      <c r="H73" s="64" t="s">
        <v>4</v>
      </c>
      <c r="I73" s="63"/>
      <c r="J73" s="62" t="s">
        <v>0</v>
      </c>
      <c r="K73" s="55" t="s">
        <v>0</v>
      </c>
      <c r="L73" s="53" t="s">
        <v>1209</v>
      </c>
    </row>
    <row r="74" spans="1:12" x14ac:dyDescent="0.3">
      <c r="A74" s="73" t="s">
        <v>1460</v>
      </c>
      <c r="B74" s="70" t="s">
        <v>195</v>
      </c>
      <c r="C74" s="70" t="s">
        <v>241</v>
      </c>
      <c r="D74" s="70" t="s">
        <v>1208</v>
      </c>
      <c r="E74" s="71" t="s">
        <v>1222</v>
      </c>
      <c r="F74" s="65" t="s">
        <v>4</v>
      </c>
      <c r="G74" s="64" t="s">
        <v>4</v>
      </c>
      <c r="H74" s="64" t="s">
        <v>4</v>
      </c>
      <c r="I74" s="63" t="s">
        <v>4</v>
      </c>
      <c r="J74" s="62" t="s">
        <v>1209</v>
      </c>
      <c r="K74" s="55" t="s">
        <v>1209</v>
      </c>
      <c r="L74" s="53" t="s">
        <v>1209</v>
      </c>
    </row>
    <row r="75" spans="1:12" x14ac:dyDescent="0.3">
      <c r="A75" s="73" t="s">
        <v>1460</v>
      </c>
      <c r="B75" s="72" t="s">
        <v>195</v>
      </c>
      <c r="C75" s="72" t="s">
        <v>241</v>
      </c>
      <c r="D75" s="70" t="s">
        <v>1210</v>
      </c>
      <c r="E75" s="71" t="s">
        <v>1222</v>
      </c>
      <c r="F75" s="65" t="s">
        <v>4</v>
      </c>
      <c r="G75" s="64" t="s">
        <v>4</v>
      </c>
      <c r="H75" s="64" t="s">
        <v>4</v>
      </c>
      <c r="I75" s="63" t="s">
        <v>4</v>
      </c>
      <c r="J75" s="156" t="s">
        <v>1209</v>
      </c>
      <c r="K75" s="55" t="s">
        <v>0</v>
      </c>
      <c r="L75" s="53" t="s">
        <v>1209</v>
      </c>
    </row>
    <row r="76" spans="1:12" x14ac:dyDescent="0.3">
      <c r="A76" s="73" t="s">
        <v>1460</v>
      </c>
      <c r="B76" s="72" t="s">
        <v>195</v>
      </c>
      <c r="C76" s="72" t="s">
        <v>241</v>
      </c>
      <c r="D76" s="70" t="s">
        <v>1211</v>
      </c>
      <c r="E76" s="71" t="s">
        <v>1222</v>
      </c>
      <c r="F76" s="65" t="s">
        <v>4</v>
      </c>
      <c r="G76" s="64" t="s">
        <v>4</v>
      </c>
      <c r="H76" s="64" t="s">
        <v>4</v>
      </c>
      <c r="I76" s="63"/>
      <c r="J76" s="156" t="s">
        <v>0</v>
      </c>
      <c r="K76" s="55" t="s">
        <v>0</v>
      </c>
      <c r="L76" s="53" t="s">
        <v>1209</v>
      </c>
    </row>
    <row r="77" spans="1:12" x14ac:dyDescent="0.3">
      <c r="A77" s="73" t="s">
        <v>1460</v>
      </c>
      <c r="B77" s="72" t="s">
        <v>195</v>
      </c>
      <c r="C77" s="72" t="s">
        <v>241</v>
      </c>
      <c r="D77" s="70" t="s">
        <v>1212</v>
      </c>
      <c r="E77" s="71" t="s">
        <v>1222</v>
      </c>
      <c r="F77" s="65"/>
      <c r="G77" s="64" t="s">
        <v>4</v>
      </c>
      <c r="H77" s="64" t="s">
        <v>4</v>
      </c>
      <c r="I77" s="63"/>
      <c r="J77" s="62" t="s">
        <v>0</v>
      </c>
      <c r="K77" s="55" t="s">
        <v>0</v>
      </c>
      <c r="L77" s="53" t="s">
        <v>1209</v>
      </c>
    </row>
    <row r="78" spans="1:12" x14ac:dyDescent="0.3">
      <c r="A78" s="73" t="s">
        <v>1460</v>
      </c>
      <c r="B78" s="72" t="s">
        <v>195</v>
      </c>
      <c r="C78" s="70" t="s">
        <v>196</v>
      </c>
      <c r="D78" s="70" t="s">
        <v>1208</v>
      </c>
      <c r="E78" s="71" t="s">
        <v>1222</v>
      </c>
      <c r="F78" s="65" t="s">
        <v>4</v>
      </c>
      <c r="G78" s="64" t="s">
        <v>4</v>
      </c>
      <c r="H78" s="64" t="s">
        <v>4</v>
      </c>
      <c r="I78" s="63" t="s">
        <v>4</v>
      </c>
      <c r="J78" s="62" t="s">
        <v>1209</v>
      </c>
      <c r="K78" s="55" t="s">
        <v>1209</v>
      </c>
      <c r="L78" s="53" t="s">
        <v>1209</v>
      </c>
    </row>
    <row r="79" spans="1:12" x14ac:dyDescent="0.3">
      <c r="A79" s="73" t="s">
        <v>1460</v>
      </c>
      <c r="B79" s="72" t="s">
        <v>195</v>
      </c>
      <c r="C79" s="72" t="s">
        <v>196</v>
      </c>
      <c r="D79" s="70" t="s">
        <v>1210</v>
      </c>
      <c r="E79" s="71" t="s">
        <v>1222</v>
      </c>
      <c r="F79" s="65" t="s">
        <v>4</v>
      </c>
      <c r="G79" s="64" t="s">
        <v>4</v>
      </c>
      <c r="H79" s="64" t="s">
        <v>4</v>
      </c>
      <c r="I79" s="63" t="s">
        <v>4</v>
      </c>
      <c r="J79" s="156" t="s">
        <v>1209</v>
      </c>
      <c r="K79" s="55" t="s">
        <v>0</v>
      </c>
      <c r="L79" s="53" t="s">
        <v>1209</v>
      </c>
    </row>
    <row r="80" spans="1:12" x14ac:dyDescent="0.3">
      <c r="A80" s="73" t="s">
        <v>1460</v>
      </c>
      <c r="B80" s="72" t="s">
        <v>195</v>
      </c>
      <c r="C80" s="72" t="s">
        <v>196</v>
      </c>
      <c r="D80" s="70" t="s">
        <v>1211</v>
      </c>
      <c r="E80" s="71" t="s">
        <v>1222</v>
      </c>
      <c r="F80" s="65" t="s">
        <v>4</v>
      </c>
      <c r="G80" s="64" t="s">
        <v>4</v>
      </c>
      <c r="H80" s="64" t="s">
        <v>4</v>
      </c>
      <c r="I80" s="63"/>
      <c r="J80" s="156" t="s">
        <v>0</v>
      </c>
      <c r="K80" s="55" t="s">
        <v>0</v>
      </c>
      <c r="L80" s="53" t="s">
        <v>1209</v>
      </c>
    </row>
    <row r="81" spans="1:12" x14ac:dyDescent="0.3">
      <c r="A81" s="73" t="s">
        <v>1460</v>
      </c>
      <c r="B81" s="72" t="s">
        <v>195</v>
      </c>
      <c r="C81" s="72" t="s">
        <v>196</v>
      </c>
      <c r="D81" s="70" t="s">
        <v>1212</v>
      </c>
      <c r="E81" s="71" t="s">
        <v>1222</v>
      </c>
      <c r="F81" s="65"/>
      <c r="G81" s="64" t="s">
        <v>4</v>
      </c>
      <c r="H81" s="64" t="s">
        <v>4</v>
      </c>
      <c r="I81" s="63"/>
      <c r="J81" s="62" t="s">
        <v>0</v>
      </c>
      <c r="K81" s="55" t="s">
        <v>0</v>
      </c>
      <c r="L81" s="53" t="s">
        <v>1209</v>
      </c>
    </row>
    <row r="82" spans="1:12" x14ac:dyDescent="0.3">
      <c r="A82" s="73" t="s">
        <v>1460</v>
      </c>
      <c r="B82" s="70" t="s">
        <v>178</v>
      </c>
      <c r="C82" s="70" t="s">
        <v>182</v>
      </c>
      <c r="D82" s="70" t="s">
        <v>1208</v>
      </c>
      <c r="E82" s="71" t="s">
        <v>1223</v>
      </c>
      <c r="F82" s="65" t="s">
        <v>4</v>
      </c>
      <c r="G82" s="64" t="s">
        <v>4</v>
      </c>
      <c r="H82" s="64" t="s">
        <v>4</v>
      </c>
      <c r="I82" s="63" t="s">
        <v>4</v>
      </c>
      <c r="J82" s="62" t="s">
        <v>1209</v>
      </c>
      <c r="K82" s="55" t="s">
        <v>1209</v>
      </c>
      <c r="L82" s="53" t="s">
        <v>1209</v>
      </c>
    </row>
    <row r="83" spans="1:12" x14ac:dyDescent="0.3">
      <c r="A83" s="73" t="s">
        <v>1460</v>
      </c>
      <c r="B83" s="72" t="s">
        <v>178</v>
      </c>
      <c r="C83" s="72" t="s">
        <v>182</v>
      </c>
      <c r="D83" s="70" t="s">
        <v>1210</v>
      </c>
      <c r="E83" s="71" t="s">
        <v>1223</v>
      </c>
      <c r="F83" s="65" t="s">
        <v>4</v>
      </c>
      <c r="G83" s="64" t="s">
        <v>4</v>
      </c>
      <c r="H83" s="64" t="s">
        <v>4</v>
      </c>
      <c r="I83" s="63" t="s">
        <v>4</v>
      </c>
      <c r="J83" s="62" t="s">
        <v>1209</v>
      </c>
      <c r="K83" s="55" t="s">
        <v>0</v>
      </c>
      <c r="L83" s="53" t="s">
        <v>1209</v>
      </c>
    </row>
    <row r="84" spans="1:12" x14ac:dyDescent="0.3">
      <c r="A84" s="73" t="s">
        <v>1460</v>
      </c>
      <c r="B84" s="72" t="s">
        <v>178</v>
      </c>
      <c r="C84" s="72" t="s">
        <v>182</v>
      </c>
      <c r="D84" s="70" t="s">
        <v>1211</v>
      </c>
      <c r="E84" s="71" t="s">
        <v>1223</v>
      </c>
      <c r="F84" s="65" t="s">
        <v>4</v>
      </c>
      <c r="G84" s="64" t="s">
        <v>4</v>
      </c>
      <c r="H84" s="64" t="s">
        <v>4</v>
      </c>
      <c r="I84" s="63"/>
      <c r="J84" s="62" t="s">
        <v>0</v>
      </c>
      <c r="K84" s="55" t="s">
        <v>0</v>
      </c>
      <c r="L84" s="53" t="s">
        <v>1209</v>
      </c>
    </row>
    <row r="85" spans="1:12" ht="15" thickBot="1" x14ac:dyDescent="0.35">
      <c r="A85" s="73" t="s">
        <v>1460</v>
      </c>
      <c r="B85" s="72" t="s">
        <v>178</v>
      </c>
      <c r="C85" s="72" t="s">
        <v>182</v>
      </c>
      <c r="D85" s="70" t="s">
        <v>1212</v>
      </c>
      <c r="E85" s="71" t="s">
        <v>1223</v>
      </c>
      <c r="F85" s="65"/>
      <c r="G85" s="64" t="s">
        <v>4</v>
      </c>
      <c r="H85" s="64" t="s">
        <v>4</v>
      </c>
      <c r="I85" s="63"/>
      <c r="J85" s="62" t="s">
        <v>0</v>
      </c>
      <c r="K85" s="55" t="s">
        <v>0</v>
      </c>
      <c r="L85" s="53" t="s">
        <v>1209</v>
      </c>
    </row>
    <row r="86" spans="1:12" x14ac:dyDescent="0.3">
      <c r="A86" s="107" t="s">
        <v>1461</v>
      </c>
      <c r="B86" s="105" t="s">
        <v>170</v>
      </c>
      <c r="C86" s="105" t="s">
        <v>174</v>
      </c>
      <c r="D86" s="105" t="s">
        <v>1208</v>
      </c>
      <c r="E86" s="106" t="s">
        <v>1231</v>
      </c>
      <c r="F86" s="100" t="s">
        <v>4</v>
      </c>
      <c r="G86" s="99" t="s">
        <v>4</v>
      </c>
      <c r="H86" s="99" t="s">
        <v>4</v>
      </c>
      <c r="I86" s="98" t="s">
        <v>4</v>
      </c>
      <c r="J86" s="97" t="s">
        <v>1209</v>
      </c>
      <c r="K86" s="90" t="s">
        <v>1209</v>
      </c>
      <c r="L86" s="88" t="s">
        <v>0</v>
      </c>
    </row>
    <row r="87" spans="1:12" x14ac:dyDescent="0.3">
      <c r="A87" s="73" t="s">
        <v>1461</v>
      </c>
      <c r="B87" s="72" t="s">
        <v>170</v>
      </c>
      <c r="C87" s="70" t="s">
        <v>173</v>
      </c>
      <c r="D87" s="70" t="s">
        <v>1208</v>
      </c>
      <c r="E87" s="71" t="s">
        <v>1227</v>
      </c>
      <c r="F87" s="65" t="s">
        <v>4</v>
      </c>
      <c r="G87" s="64" t="s">
        <v>4</v>
      </c>
      <c r="H87" s="64" t="s">
        <v>4</v>
      </c>
      <c r="I87" s="63" t="s">
        <v>4</v>
      </c>
      <c r="J87" s="62" t="s">
        <v>1209</v>
      </c>
      <c r="K87" s="55" t="s">
        <v>0</v>
      </c>
      <c r="L87" s="53" t="s">
        <v>1209</v>
      </c>
    </row>
    <row r="88" spans="1:12" x14ac:dyDescent="0.3">
      <c r="A88" s="73" t="s">
        <v>1461</v>
      </c>
      <c r="B88" s="72" t="s">
        <v>170</v>
      </c>
      <c r="C88" s="72" t="s">
        <v>173</v>
      </c>
      <c r="D88" s="70" t="s">
        <v>1250</v>
      </c>
      <c r="E88" s="71" t="s">
        <v>1250</v>
      </c>
      <c r="F88" s="65" t="s">
        <v>4</v>
      </c>
      <c r="G88" s="64" t="s">
        <v>4</v>
      </c>
      <c r="H88" s="64" t="s">
        <v>4</v>
      </c>
      <c r="I88" s="63" t="s">
        <v>4</v>
      </c>
      <c r="J88" s="62" t="s">
        <v>1209</v>
      </c>
      <c r="K88" s="55" t="s">
        <v>0</v>
      </c>
      <c r="L88" s="53" t="s">
        <v>1209</v>
      </c>
    </row>
    <row r="89" spans="1:12" x14ac:dyDescent="0.3">
      <c r="A89" s="73" t="s">
        <v>1461</v>
      </c>
      <c r="B89" s="72" t="s">
        <v>170</v>
      </c>
      <c r="C89" s="70" t="s">
        <v>171</v>
      </c>
      <c r="D89" s="70" t="s">
        <v>1208</v>
      </c>
      <c r="E89" s="71" t="s">
        <v>1227</v>
      </c>
      <c r="F89" s="65" t="s">
        <v>4</v>
      </c>
      <c r="G89" s="64" t="s">
        <v>4</v>
      </c>
      <c r="H89" s="64" t="s">
        <v>4</v>
      </c>
      <c r="I89" s="63" t="s">
        <v>4</v>
      </c>
      <c r="J89" s="62" t="s">
        <v>1209</v>
      </c>
      <c r="K89" s="55" t="s">
        <v>1209</v>
      </c>
      <c r="L89" s="53" t="s">
        <v>1209</v>
      </c>
    </row>
    <row r="90" spans="1:12" x14ac:dyDescent="0.3">
      <c r="A90" s="73" t="s">
        <v>1461</v>
      </c>
      <c r="B90" s="72" t="s">
        <v>170</v>
      </c>
      <c r="C90" s="72" t="s">
        <v>171</v>
      </c>
      <c r="D90" s="70" t="s">
        <v>1250</v>
      </c>
      <c r="E90" s="71" t="s">
        <v>1250</v>
      </c>
      <c r="F90" s="65" t="s">
        <v>4</v>
      </c>
      <c r="G90" s="64" t="s">
        <v>4</v>
      </c>
      <c r="H90" s="64" t="s">
        <v>4</v>
      </c>
      <c r="I90" s="63" t="s">
        <v>4</v>
      </c>
      <c r="J90" s="62" t="s">
        <v>1209</v>
      </c>
      <c r="K90" s="55"/>
      <c r="L90" s="53" t="s">
        <v>1209</v>
      </c>
    </row>
    <row r="91" spans="1:12" x14ac:dyDescent="0.3">
      <c r="A91" s="369" t="s">
        <v>1462</v>
      </c>
      <c r="B91" s="70" t="s">
        <v>135</v>
      </c>
      <c r="C91" s="70" t="s">
        <v>159</v>
      </c>
      <c r="D91" s="70" t="s">
        <v>1250</v>
      </c>
      <c r="E91" s="71" t="s">
        <v>1250</v>
      </c>
      <c r="F91" s="65" t="s">
        <v>4</v>
      </c>
      <c r="G91" s="64" t="s">
        <v>4</v>
      </c>
      <c r="H91" s="64" t="s">
        <v>4</v>
      </c>
      <c r="I91" s="63" t="s">
        <v>4</v>
      </c>
      <c r="J91" s="62" t="s">
        <v>1209</v>
      </c>
      <c r="K91" s="55" t="s">
        <v>1209</v>
      </c>
      <c r="L91" s="53" t="s">
        <v>1209</v>
      </c>
    </row>
    <row r="92" spans="1:12" x14ac:dyDescent="0.3">
      <c r="A92" s="73" t="s">
        <v>1462</v>
      </c>
      <c r="B92" s="72" t="s">
        <v>135</v>
      </c>
      <c r="C92" s="70" t="s">
        <v>148</v>
      </c>
      <c r="D92" s="70" t="s">
        <v>1250</v>
      </c>
      <c r="E92" s="71" t="s">
        <v>1250</v>
      </c>
      <c r="F92" s="65" t="s">
        <v>4</v>
      </c>
      <c r="G92" s="64" t="s">
        <v>4</v>
      </c>
      <c r="H92" s="64" t="s">
        <v>4</v>
      </c>
      <c r="I92" s="63" t="s">
        <v>4</v>
      </c>
      <c r="J92" s="62" t="s">
        <v>1209</v>
      </c>
      <c r="K92" s="55" t="s">
        <v>1209</v>
      </c>
      <c r="L92" s="53" t="s">
        <v>1209</v>
      </c>
    </row>
    <row r="93" spans="1:12" ht="15" thickBot="1" x14ac:dyDescent="0.35">
      <c r="A93" s="39" t="s">
        <v>1462</v>
      </c>
      <c r="B93" s="38" t="s">
        <v>135</v>
      </c>
      <c r="C93" s="35" t="s">
        <v>136</v>
      </c>
      <c r="D93" s="35" t="s">
        <v>1250</v>
      </c>
      <c r="E93" s="37" t="s">
        <v>1250</v>
      </c>
      <c r="F93" s="31" t="s">
        <v>4</v>
      </c>
      <c r="G93" s="30" t="s">
        <v>4</v>
      </c>
      <c r="H93" s="30" t="s">
        <v>4</v>
      </c>
      <c r="I93" s="29" t="s">
        <v>4</v>
      </c>
      <c r="J93" s="28" t="s">
        <v>1209</v>
      </c>
      <c r="K93" s="23" t="s">
        <v>1209</v>
      </c>
      <c r="L93" s="21" t="s">
        <v>1209</v>
      </c>
    </row>
    <row r="94" spans="1:12" x14ac:dyDescent="0.3">
      <c r="K94" s="1"/>
      <c r="L94" s="1"/>
    </row>
    <row r="95" spans="1:12" x14ac:dyDescent="0.3">
      <c r="K95" s="1"/>
      <c r="L95" s="1"/>
    </row>
  </sheetData>
  <sheetProtection algorithmName="SHA-512" hashValue="m8spbnh5q9iSFYig+33FGsW1YmV5/mQuntC08PhT75Y2UfM1RiLR3eD+wG430biOQQYMSXS1ib+UxkmeJoe9EA==" saltValue="TI7o8Yx6q6V8YbBNYTBbjA==" spinCount="100000" sheet="1" objects="1" scenarios="1"/>
  <autoFilter ref="A11:L93"/>
  <mergeCells count="3">
    <mergeCell ref="A1:L1"/>
    <mergeCell ref="F10:I10"/>
    <mergeCell ref="J10:L10"/>
  </mergeCells>
  <pageMargins left="0.25" right="0.25" top="0.75" bottom="0.75" header="0.3" footer="0.3"/>
  <pageSetup paperSize="9" scale="40" fitToHeight="0" orientation="landscape" r:id="rId1"/>
  <rowBreaks count="1" manualBreakCount="1">
    <brk id="73" max="11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pplication xmlns="http://www.sap.com/cof/excel/application">
  <Version>2</Version>
  <Revision>2.8.200.93367</Revision>
</Applicatio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C5438EB1872F4788C6809494CD3043" ma:contentTypeVersion="7" ma:contentTypeDescription="Create a new document." ma:contentTypeScope="" ma:versionID="c825ffdc3970a4d938f11aeb6b22eb91">
  <xsd:schema xmlns:xsd="http://www.w3.org/2001/XMLSchema" xmlns:xs="http://www.w3.org/2001/XMLSchema" xmlns:p="http://schemas.microsoft.com/office/2006/metadata/properties" xmlns:ns3="e30efe9b-63e2-49fc-bfe3-339d117d1ee7" targetNamespace="http://schemas.microsoft.com/office/2006/metadata/properties" ma:root="true" ma:fieldsID="56a7abfe85612197347a23870918bf19" ns3:_="">
    <xsd:import namespace="e30efe9b-63e2-49fc-bfe3-339d117d1e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efe9b-63e2-49fc-bfe3-339d117d1e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BE04B9-3143-4E70-AEC1-91F826530990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915A5DA7-3F8A-4569-BA18-4A1615820538}">
  <ds:schemaRefs>
    <ds:schemaRef ds:uri="http://purl.org/dc/terms/"/>
    <ds:schemaRef ds:uri="http://schemas.openxmlformats.org/package/2006/metadata/core-properties"/>
    <ds:schemaRef ds:uri="http://purl.org/dc/dcmitype/"/>
    <ds:schemaRef ds:uri="e30efe9b-63e2-49fc-bfe3-339d117d1ee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CB37189-27ED-41FC-BB43-980420F272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A2A6DE6-8CCB-40AD-BAB6-8CBE3DF61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0efe9b-63e2-49fc-bfe3-339d117d1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Оглавление</vt:lpstr>
      <vt:lpstr>Теплоизоляционная продукция</vt:lpstr>
      <vt:lpstr>Сопутствующая продукция</vt:lpstr>
      <vt:lpstr>Возможности пр-ва</vt:lpstr>
      <vt:lpstr>'Возможности пр-ва'!Заголовки_для_печати</vt:lpstr>
      <vt:lpstr>'Сопутствующая продукция'!Заголовки_для_печати</vt:lpstr>
      <vt:lpstr>'Теплоизоляционная продукция'!Заголовки_для_печати</vt:lpstr>
      <vt:lpstr>'Возможности пр-ва'!Область_печати</vt:lpstr>
      <vt:lpstr>Оглавление!Область_печати</vt:lpstr>
      <vt:lpstr>'Сопутствующая продукция'!Область_печати</vt:lpstr>
      <vt:lpstr>'Теплоизоляционная продукция'!Область_печати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Пользователь Windows</cp:lastModifiedBy>
  <cp:lastPrinted>2020-02-27T10:50:34Z</cp:lastPrinted>
  <dcterms:created xsi:type="dcterms:W3CDTF">2018-11-01T18:43:59Z</dcterms:created>
  <dcterms:modified xsi:type="dcterms:W3CDTF">2021-11-23T09:57:52Z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0x0101002AC5438EB1872F4788C6809494CD3043</vt:lpwstr>
  </property>
  <property fmtid="{D5CDD505-2E9C-101B-9397-08002B2CF9AE}" pid="3" name="CustomUiType">
    <vt:lpwstr>1</vt:lpwstr>
  </property>
</Properties>
</file>